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広報ＩＲ\002_決算説明会\20230517決算説明会\factbook\"/>
    </mc:Choice>
  </mc:AlternateContent>
  <xr:revisionPtr revIDLastSave="0" documentId="13_ncr:1_{CE430E75-2204-416D-88A4-6BDFAFD8B38F}" xr6:coauthVersionLast="47" xr6:coauthVersionMax="47" xr10:uidLastSave="{00000000-0000-0000-0000-000000000000}"/>
  <bookViews>
    <workbookView xWindow="-108" yWindow="12852" windowWidth="23256" windowHeight="12456" tabRatio="835" firstSheet="7" activeTab="7" xr2:uid="{00000000-000D-0000-FFFF-FFFF00000000}"/>
  </bookViews>
  <sheets>
    <sheet name="表紙" sheetId="1" r:id="rId1"/>
    <sheet name="目次" sheetId="2" r:id="rId2"/>
    <sheet name="1.事業内容 " sheetId="47" r:id="rId3"/>
    <sheet name="2.沿革" sheetId="53" r:id="rId4"/>
    <sheet name="3.主な経営指標、セグメント別状況" sheetId="32" r:id="rId5"/>
    <sheet name="4.医薬品卸売事業（業態別、エリア別、品目別）" sheetId="11" r:id="rId6"/>
    <sheet name="5.販売費及び一般管理費、6.主な設備投資の状況" sheetId="40" r:id="rId7"/>
    <sheet name="7.その他の経営指標推移" sheetId="52" r:id="rId8"/>
    <sheet name="8.財務諸表（連結貸借対照表）" sheetId="55" r:id="rId9"/>
    <sheet name="9.財務諸表（連結損益計算書）" sheetId="56" r:id="rId10"/>
    <sheet name="10.財務諸表（連結キャッシュフロー計算書）" sheetId="57" r:id="rId11"/>
  </sheets>
  <definedNames>
    <definedName name="_xlnm.Print_Area" localSheetId="2">'1.事業内容 '!$A$1:$F$72</definedName>
    <definedName name="_xlnm.Print_Area" localSheetId="10">'10.財務諸表（連結キャッシュフロー計算書）'!$A$1:$J$54</definedName>
    <definedName name="_xlnm.Print_Area" localSheetId="3">'2.沿革'!$A$1:$C$61</definedName>
    <definedName name="_xlnm.Print_Area" localSheetId="4">'3.主な経営指標、セグメント別状況'!$A$1:$I$49</definedName>
    <definedName name="_xlnm.Print_Area" localSheetId="5">'4.医薬品卸売事業（業態別、エリア別、品目別）'!$A$1:$J$63</definedName>
    <definedName name="_xlnm.Print_Area" localSheetId="0">表紙!$A$1:$J$62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55" l="1"/>
  <c r="K27" i="55"/>
  <c r="I27" i="55"/>
  <c r="G27" i="55"/>
  <c r="E27" i="55"/>
  <c r="J48" i="57"/>
  <c r="J39" i="57"/>
  <c r="J24" i="57"/>
  <c r="J19" i="57"/>
  <c r="I17" i="40" l="1"/>
  <c r="H12" i="32" l="1"/>
  <c r="H10" i="32"/>
  <c r="H8" i="32"/>
  <c r="H6" i="32"/>
  <c r="G12" i="32"/>
  <c r="G10" i="32"/>
  <c r="G8" i="32"/>
  <c r="G6" i="32"/>
  <c r="F12" i="32"/>
  <c r="F10" i="32"/>
  <c r="F8" i="32"/>
  <c r="F6" i="32"/>
  <c r="E12" i="32"/>
  <c r="E10" i="32"/>
  <c r="E8" i="32"/>
  <c r="E6" i="32"/>
  <c r="D12" i="32"/>
  <c r="D10" i="32"/>
  <c r="D8" i="32"/>
  <c r="D6" i="32"/>
  <c r="M18" i="56" l="1"/>
  <c r="K18" i="56"/>
  <c r="I18" i="56"/>
  <c r="G18" i="56"/>
  <c r="E18" i="56"/>
  <c r="E23" i="55" l="1"/>
  <c r="G23" i="55"/>
  <c r="I23" i="55"/>
  <c r="M23" i="55"/>
  <c r="K23" i="55"/>
  <c r="M15" i="55"/>
  <c r="K15" i="55"/>
  <c r="I15" i="55"/>
  <c r="G15" i="55"/>
  <c r="E15" i="55"/>
  <c r="M40" i="56" l="1"/>
  <c r="I46" i="55"/>
  <c r="G46" i="55"/>
  <c r="E46" i="55"/>
  <c r="E38" i="55"/>
  <c r="M38" i="55"/>
  <c r="I38" i="55"/>
  <c r="K38" i="55"/>
  <c r="M46" i="55"/>
  <c r="I62" i="11" l="1"/>
  <c r="I59" i="11"/>
  <c r="I56" i="11"/>
  <c r="I18" i="11"/>
  <c r="I15" i="11"/>
  <c r="I12" i="11"/>
  <c r="I9" i="11"/>
  <c r="I6" i="11"/>
  <c r="N46" i="56" l="1"/>
  <c r="N44" i="56"/>
  <c r="N41" i="56"/>
  <c r="N35" i="56"/>
  <c r="M34" i="56"/>
  <c r="N31" i="56"/>
  <c r="N30" i="56"/>
  <c r="M29" i="56"/>
  <c r="N27" i="56"/>
  <c r="M26" i="56"/>
  <c r="N20" i="56"/>
  <c r="N19" i="56"/>
  <c r="N9" i="56"/>
  <c r="N8" i="56"/>
  <c r="N7" i="56"/>
  <c r="N60" i="55" l="1"/>
  <c r="N59" i="55"/>
  <c r="N57" i="55"/>
  <c r="N54" i="55"/>
  <c r="N49" i="55"/>
  <c r="N47" i="55"/>
  <c r="N39" i="55"/>
  <c r="N31" i="55"/>
  <c r="N25" i="55"/>
  <c r="N24" i="55"/>
  <c r="N18" i="55"/>
  <c r="N17" i="55"/>
  <c r="N7" i="55"/>
  <c r="I18" i="40"/>
  <c r="H18" i="40"/>
  <c r="G18" i="40"/>
  <c r="F18" i="40"/>
  <c r="E18" i="40"/>
  <c r="I16" i="40"/>
  <c r="H16" i="40"/>
  <c r="G16" i="40"/>
  <c r="F16" i="40"/>
  <c r="E16" i="40"/>
  <c r="I14" i="40"/>
  <c r="H14" i="40"/>
  <c r="G14" i="40"/>
  <c r="F14" i="40"/>
  <c r="E14" i="40"/>
  <c r="I12" i="40"/>
  <c r="H12" i="40"/>
  <c r="G12" i="40"/>
  <c r="F12" i="40"/>
  <c r="E12" i="40"/>
  <c r="I10" i="40"/>
  <c r="H10" i="40"/>
  <c r="G10" i="40"/>
  <c r="F10" i="40"/>
  <c r="E10" i="40"/>
  <c r="I8" i="40"/>
  <c r="H8" i="40"/>
  <c r="G8" i="40"/>
  <c r="F8" i="40"/>
  <c r="E8" i="40"/>
  <c r="I6" i="40"/>
  <c r="H6" i="40"/>
  <c r="G6" i="40"/>
  <c r="F6" i="40"/>
  <c r="E6" i="40"/>
  <c r="H49" i="11"/>
  <c r="G49" i="11"/>
  <c r="F49" i="11"/>
  <c r="E49" i="11"/>
  <c r="H46" i="11"/>
  <c r="G46" i="11"/>
  <c r="F46" i="11"/>
  <c r="E46" i="11"/>
  <c r="H43" i="11"/>
  <c r="G43" i="11"/>
  <c r="F43" i="11"/>
  <c r="E43" i="11"/>
  <c r="H40" i="11"/>
  <c r="G40" i="11"/>
  <c r="F40" i="11"/>
  <c r="E40" i="11"/>
  <c r="H37" i="11"/>
  <c r="G37" i="11"/>
  <c r="F37" i="11"/>
  <c r="E37" i="11"/>
  <c r="H34" i="11"/>
  <c r="G34" i="11"/>
  <c r="F34" i="11"/>
  <c r="E34" i="11"/>
  <c r="H31" i="11"/>
  <c r="G31" i="11"/>
  <c r="F31" i="11"/>
  <c r="E31" i="11"/>
  <c r="H28" i="11"/>
  <c r="G28" i="11"/>
  <c r="F28" i="11"/>
  <c r="E28" i="11"/>
  <c r="H25" i="11"/>
  <c r="G25" i="11"/>
  <c r="F25" i="11"/>
  <c r="E25" i="11"/>
  <c r="I49" i="11"/>
  <c r="I46" i="11"/>
  <c r="I43" i="11"/>
  <c r="I40" i="11"/>
  <c r="I37" i="11"/>
  <c r="I34" i="11"/>
  <c r="I31" i="11"/>
  <c r="I28" i="11"/>
  <c r="I25" i="11"/>
  <c r="I48" i="57" l="1"/>
  <c r="H48" i="57"/>
  <c r="G48" i="57"/>
  <c r="F48" i="57"/>
  <c r="E48" i="57"/>
  <c r="D48" i="57"/>
  <c r="I39" i="57"/>
  <c r="H39" i="57"/>
  <c r="G39" i="57"/>
  <c r="F39" i="57"/>
  <c r="E39" i="57"/>
  <c r="D39" i="57"/>
  <c r="I24" i="57"/>
  <c r="H24" i="57"/>
  <c r="G24" i="57"/>
  <c r="F24" i="57"/>
  <c r="E24" i="57"/>
  <c r="D24" i="57"/>
  <c r="I19" i="57"/>
  <c r="H19" i="57"/>
  <c r="G19" i="57"/>
  <c r="F19" i="57"/>
  <c r="E19" i="57"/>
  <c r="D19" i="57"/>
  <c r="L46" i="56"/>
  <c r="J46" i="56"/>
  <c r="H46" i="56"/>
  <c r="F46" i="56"/>
  <c r="L44" i="56"/>
  <c r="J44" i="56"/>
  <c r="H44" i="56"/>
  <c r="F44" i="56"/>
  <c r="L41" i="56"/>
  <c r="J41" i="56"/>
  <c r="H41" i="56"/>
  <c r="F41" i="56"/>
  <c r="K40" i="56"/>
  <c r="I40" i="56"/>
  <c r="G40" i="56"/>
  <c r="E40" i="56"/>
  <c r="L35" i="56"/>
  <c r="J35" i="56"/>
  <c r="H35" i="56"/>
  <c r="F35" i="56"/>
  <c r="K34" i="56"/>
  <c r="I34" i="56"/>
  <c r="G34" i="56"/>
  <c r="E34" i="56"/>
  <c r="L31" i="56"/>
  <c r="J31" i="56"/>
  <c r="H31" i="56"/>
  <c r="F31" i="56"/>
  <c r="L30" i="56"/>
  <c r="J30" i="56"/>
  <c r="H30" i="56"/>
  <c r="F30" i="56"/>
  <c r="K29" i="56"/>
  <c r="I29" i="56"/>
  <c r="G29" i="56"/>
  <c r="E29" i="56"/>
  <c r="L27" i="56"/>
  <c r="J27" i="56"/>
  <c r="H27" i="56"/>
  <c r="F27" i="56"/>
  <c r="K26" i="56"/>
  <c r="I26" i="56"/>
  <c r="G26" i="56"/>
  <c r="E26" i="56"/>
  <c r="L20" i="56"/>
  <c r="J20" i="56"/>
  <c r="H20" i="56"/>
  <c r="F20" i="56"/>
  <c r="L19" i="56"/>
  <c r="J19" i="56"/>
  <c r="H19" i="56"/>
  <c r="F19" i="56"/>
  <c r="L9" i="56"/>
  <c r="J9" i="56"/>
  <c r="H9" i="56"/>
  <c r="F9" i="56"/>
  <c r="L8" i="56"/>
  <c r="J8" i="56"/>
  <c r="H8" i="56"/>
  <c r="F8" i="56"/>
  <c r="L7" i="56"/>
  <c r="J7" i="56"/>
  <c r="H7" i="56"/>
  <c r="F7" i="56"/>
  <c r="L60" i="55"/>
  <c r="J60" i="55"/>
  <c r="H60" i="55"/>
  <c r="F60" i="55"/>
  <c r="L59" i="55"/>
  <c r="J59" i="55"/>
  <c r="H59" i="55"/>
  <c r="F59" i="55"/>
  <c r="L57" i="55"/>
  <c r="J57" i="55"/>
  <c r="H57" i="55"/>
  <c r="F57" i="55"/>
  <c r="L54" i="55"/>
  <c r="J54" i="55"/>
  <c r="H54" i="55"/>
  <c r="F54" i="55"/>
  <c r="L49" i="55"/>
  <c r="J49" i="55"/>
  <c r="H49" i="55"/>
  <c r="F49" i="55"/>
  <c r="L47" i="55"/>
  <c r="J47" i="55"/>
  <c r="H47" i="55"/>
  <c r="F47" i="55"/>
  <c r="K46" i="55"/>
  <c r="L39" i="55"/>
  <c r="J39" i="55"/>
  <c r="H39" i="55"/>
  <c r="F39" i="55"/>
  <c r="G38" i="55"/>
  <c r="L31" i="55"/>
  <c r="J31" i="55"/>
  <c r="H31" i="55"/>
  <c r="F31" i="55"/>
  <c r="L25" i="55"/>
  <c r="J25" i="55"/>
  <c r="H25" i="55"/>
  <c r="F25" i="55"/>
  <c r="L24" i="55"/>
  <c r="J24" i="55"/>
  <c r="H24" i="55"/>
  <c r="F24" i="55"/>
  <c r="L18" i="55"/>
  <c r="J18" i="55"/>
  <c r="H18" i="55"/>
  <c r="F18" i="55"/>
  <c r="L17" i="55"/>
  <c r="J17" i="55"/>
  <c r="H17" i="55"/>
  <c r="F17" i="55"/>
  <c r="L7" i="55"/>
  <c r="J7" i="55"/>
  <c r="H7" i="55"/>
  <c r="F7" i="55"/>
</calcChain>
</file>

<file path=xl/sharedStrings.xml><?xml version="1.0" encoding="utf-8"?>
<sst xmlns="http://schemas.openxmlformats.org/spreadsheetml/2006/main" count="941" uniqueCount="708">
  <si>
    <t>1.</t>
  </si>
  <si>
    <t>━</t>
  </si>
  <si>
    <r>
      <rPr>
        <sz val="10"/>
        <rFont val="ＭＳ Ｐゴシック"/>
        <family val="3"/>
        <charset val="128"/>
      </rPr>
      <t>その他</t>
    </r>
    <rPh sb="2" eb="3">
      <t>タ</t>
    </rPh>
    <phoneticPr fontId="2"/>
  </si>
  <si>
    <t>Consolidated</t>
    <phoneticPr fontId="2"/>
  </si>
  <si>
    <r>
      <rPr>
        <sz val="10"/>
        <rFont val="ＭＳ Ｐゴシック"/>
        <family val="3"/>
        <charset val="128"/>
      </rPr>
      <t>（百万円</t>
    </r>
    <r>
      <rPr>
        <sz val="10"/>
        <rFont val="Arial Narrow"/>
        <family val="2"/>
      </rPr>
      <t>/million yen</t>
    </r>
    <r>
      <rPr>
        <sz val="10"/>
        <rFont val="ＭＳ Ｐゴシック"/>
        <family val="3"/>
        <charset val="128"/>
      </rPr>
      <t>）</t>
    </r>
    <phoneticPr fontId="2"/>
  </si>
  <si>
    <t>Others</t>
    <phoneticPr fontId="2"/>
  </si>
  <si>
    <r>
      <rPr>
        <b/>
        <sz val="10"/>
        <color indexed="9"/>
        <rFont val="ＭＳ Ｐゴシック"/>
        <family val="3"/>
        <charset val="128"/>
      </rPr>
      <t>売上高</t>
    </r>
    <rPh sb="0" eb="2">
      <t>ウリアゲ</t>
    </rPh>
    <rPh sb="2" eb="3">
      <t>ダカ</t>
    </rPh>
    <phoneticPr fontId="2"/>
  </si>
  <si>
    <r>
      <rPr>
        <sz val="10"/>
        <rFont val="ＭＳ Ｐゴシック"/>
        <family val="3"/>
        <charset val="128"/>
      </rPr>
      <t>大病院</t>
    </r>
  </si>
  <si>
    <r>
      <rPr>
        <sz val="10"/>
        <rFont val="ＭＳ Ｐゴシック"/>
        <family val="3"/>
        <charset val="128"/>
      </rPr>
      <t>連結</t>
    </r>
    <rPh sb="0" eb="2">
      <t>レンケツ</t>
    </rPh>
    <phoneticPr fontId="2"/>
  </si>
  <si>
    <r>
      <rPr>
        <sz val="10"/>
        <rFont val="ＭＳ Ｐゴシック"/>
        <family val="3"/>
        <charset val="128"/>
      </rPr>
      <t>構成比</t>
    </r>
    <rPh sb="0" eb="3">
      <t>コウセイヒ</t>
    </rPh>
    <phoneticPr fontId="2"/>
  </si>
  <si>
    <t>Share</t>
    <phoneticPr fontId="2"/>
  </si>
  <si>
    <r>
      <rPr>
        <sz val="10"/>
        <rFont val="ＭＳ Ｐゴシック"/>
        <family val="3"/>
        <charset val="128"/>
      </rPr>
      <t>中小病院</t>
    </r>
  </si>
  <si>
    <t>Consolidated</t>
    <phoneticPr fontId="2"/>
  </si>
  <si>
    <r>
      <rPr>
        <sz val="10"/>
        <rFont val="ＭＳ Ｐゴシック"/>
        <family val="3"/>
        <charset val="128"/>
      </rPr>
      <t>開業医・診療所</t>
    </r>
  </si>
  <si>
    <r>
      <rPr>
        <sz val="10"/>
        <rFont val="ＭＳ Ｐゴシック"/>
        <family val="3"/>
        <charset val="128"/>
      </rPr>
      <t>調剤薬局</t>
    </r>
  </si>
  <si>
    <r>
      <rPr>
        <sz val="10"/>
        <rFont val="ＭＳ Ｐゴシック"/>
        <family val="3"/>
        <charset val="128"/>
      </rPr>
      <t>その他</t>
    </r>
  </si>
  <si>
    <t>Others</t>
    <phoneticPr fontId="2"/>
  </si>
  <si>
    <r>
      <rPr>
        <sz val="10"/>
        <rFont val="ＭＳ Ｐゴシック"/>
        <family val="3"/>
        <charset val="128"/>
      </rPr>
      <t>合計</t>
    </r>
    <rPh sb="0" eb="2">
      <t>ゴウケイ</t>
    </rPh>
    <phoneticPr fontId="2"/>
  </si>
  <si>
    <t>Total</t>
    <phoneticPr fontId="2"/>
  </si>
  <si>
    <r>
      <rPr>
        <sz val="10"/>
        <rFont val="ＭＳ Ｐゴシック"/>
        <family val="3"/>
        <charset val="128"/>
      </rPr>
      <t>医薬品</t>
    </r>
  </si>
  <si>
    <r>
      <rPr>
        <sz val="10"/>
        <rFont val="ＭＳ Ｐゴシック"/>
        <family val="3"/>
        <charset val="128"/>
      </rPr>
      <t>試薬</t>
    </r>
  </si>
  <si>
    <r>
      <rPr>
        <sz val="10"/>
        <rFont val="ＭＳ Ｐゴシック"/>
        <family val="3"/>
        <charset val="128"/>
      </rPr>
      <t>医療機器・用具</t>
    </r>
  </si>
  <si>
    <r>
      <rPr>
        <sz val="10"/>
        <rFont val="ＭＳ Ｐゴシック"/>
        <family val="3"/>
        <charset val="128"/>
      </rPr>
      <t>販管費合計</t>
    </r>
    <rPh sb="0" eb="1">
      <t>ハン</t>
    </rPh>
    <rPh sb="1" eb="2">
      <t>カン</t>
    </rPh>
    <rPh sb="2" eb="3">
      <t>ヒ</t>
    </rPh>
    <rPh sb="3" eb="5">
      <t>ゴウケイ</t>
    </rPh>
    <phoneticPr fontId="2"/>
  </si>
  <si>
    <r>
      <rPr>
        <sz val="10"/>
        <rFont val="ＭＳ Ｐゴシック"/>
        <family val="3"/>
        <charset val="128"/>
      </rPr>
      <t>人件費</t>
    </r>
    <rPh sb="0" eb="3">
      <t>ジンケンヒ</t>
    </rPh>
    <phoneticPr fontId="2"/>
  </si>
  <si>
    <r>
      <rPr>
        <sz val="10"/>
        <rFont val="ＭＳ Ｐゴシック"/>
        <family val="3"/>
        <charset val="128"/>
      </rPr>
      <t>車両経費</t>
    </r>
    <rPh sb="0" eb="2">
      <t>シャリョウ</t>
    </rPh>
    <rPh sb="2" eb="4">
      <t>ケイヒ</t>
    </rPh>
    <phoneticPr fontId="2"/>
  </si>
  <si>
    <r>
      <rPr>
        <sz val="10"/>
        <rFont val="ＭＳ Ｐゴシック"/>
        <family val="3"/>
        <charset val="128"/>
      </rPr>
      <t>減価償却費</t>
    </r>
    <rPh sb="0" eb="2">
      <t>ゲンカ</t>
    </rPh>
    <rPh sb="2" eb="4">
      <t>ショウキャク</t>
    </rPh>
    <rPh sb="4" eb="5">
      <t>ヒ</t>
    </rPh>
    <phoneticPr fontId="2"/>
  </si>
  <si>
    <r>
      <rPr>
        <sz val="10"/>
        <rFont val="ＭＳ Ｐゴシック"/>
        <family val="3"/>
        <charset val="128"/>
      </rPr>
      <t>のれん償却費</t>
    </r>
    <rPh sb="3" eb="5">
      <t>ショウキャク</t>
    </rPh>
    <rPh sb="5" eb="6">
      <t>ヒ</t>
    </rPh>
    <phoneticPr fontId="2"/>
  </si>
  <si>
    <r>
      <rPr>
        <sz val="10"/>
        <rFont val="ＭＳ Ｐゴシック"/>
        <family val="3"/>
        <charset val="128"/>
      </rPr>
      <t>機械賃借料</t>
    </r>
    <rPh sb="0" eb="2">
      <t>キカイ</t>
    </rPh>
    <rPh sb="2" eb="5">
      <t>チンシャクリョウ</t>
    </rPh>
    <phoneticPr fontId="2"/>
  </si>
  <si>
    <r>
      <rPr>
        <sz val="10"/>
        <rFont val="ＭＳ Ｐゴシック"/>
        <family val="3"/>
        <charset val="128"/>
      </rPr>
      <t>設備投資額</t>
    </r>
    <rPh sb="0" eb="2">
      <t>セツビ</t>
    </rPh>
    <rPh sb="2" eb="4">
      <t>トウシ</t>
    </rPh>
    <rPh sb="4" eb="5">
      <t>ガク</t>
    </rPh>
    <phoneticPr fontId="2"/>
  </si>
  <si>
    <t>Sum</t>
    <phoneticPr fontId="2"/>
  </si>
  <si>
    <r>
      <rPr>
        <sz val="9"/>
        <rFont val="ＭＳ Ｐゴシック"/>
        <family val="3"/>
        <charset val="128"/>
      </rPr>
      <t>Ⅰ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株主資本</t>
    </r>
    <rPh sb="2" eb="4">
      <t>カブヌシ</t>
    </rPh>
    <rPh sb="4" eb="6">
      <t>シホン</t>
    </rPh>
    <phoneticPr fontId="2"/>
  </si>
  <si>
    <r>
      <rPr>
        <sz val="9"/>
        <rFont val="ＭＳ Ｐゴシック"/>
        <family val="3"/>
        <charset val="128"/>
      </rPr>
      <t>　　　資本金</t>
    </r>
    <rPh sb="3" eb="6">
      <t>シホンキン</t>
    </rPh>
    <phoneticPr fontId="2"/>
  </si>
  <si>
    <r>
      <rPr>
        <sz val="9"/>
        <rFont val="ＭＳ Ｐゴシック"/>
        <family val="3"/>
        <charset val="128"/>
      </rPr>
      <t>　　　資本剰余金</t>
    </r>
    <rPh sb="3" eb="5">
      <t>シホン</t>
    </rPh>
    <rPh sb="5" eb="8">
      <t>ジョウヨキン</t>
    </rPh>
    <phoneticPr fontId="2"/>
  </si>
  <si>
    <r>
      <rPr>
        <sz val="9"/>
        <rFont val="ＭＳ Ｐゴシック"/>
        <family val="3"/>
        <charset val="128"/>
      </rPr>
      <t>　　　自己株式</t>
    </r>
    <rPh sb="3" eb="5">
      <t>ジコ</t>
    </rPh>
    <rPh sb="5" eb="7">
      <t>カブシキ</t>
    </rPh>
    <phoneticPr fontId="2"/>
  </si>
  <si>
    <r>
      <rPr>
        <sz val="9"/>
        <rFont val="ＭＳ Ｐゴシック"/>
        <family val="3"/>
        <charset val="128"/>
      </rPr>
      <t>Ⅲ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新株予約権</t>
    </r>
    <rPh sb="2" eb="4">
      <t>シンカブ</t>
    </rPh>
    <rPh sb="4" eb="6">
      <t>ヨヤク</t>
    </rPh>
    <rPh sb="6" eb="7">
      <t>ケン</t>
    </rPh>
    <phoneticPr fontId="2"/>
  </si>
  <si>
    <r>
      <rPr>
        <sz val="9"/>
        <rFont val="ＭＳ Ｐゴシック"/>
        <family val="3"/>
        <charset val="128"/>
      </rPr>
      <t>純資産合計</t>
    </r>
    <rPh sb="0" eb="3">
      <t>ジュンシサン</t>
    </rPh>
    <rPh sb="3" eb="5">
      <t>ゴウケイ</t>
    </rPh>
    <phoneticPr fontId="2"/>
  </si>
  <si>
    <t>Total selling, general and 
administrative expenses</t>
    <phoneticPr fontId="2"/>
  </si>
  <si>
    <t>Capital surplus</t>
  </si>
  <si>
    <t>Share</t>
    <phoneticPr fontId="2"/>
  </si>
  <si>
    <t>Share</t>
  </si>
  <si>
    <t>Total</t>
    <phoneticPr fontId="2"/>
  </si>
  <si>
    <t>Depreciation</t>
    <phoneticPr fontId="2"/>
  </si>
  <si>
    <t>Allowance for doubtful accounts</t>
    <phoneticPr fontId="2"/>
  </si>
  <si>
    <t>金額</t>
    <rPh sb="0" eb="2">
      <t>キンガク</t>
    </rPh>
    <phoneticPr fontId="2"/>
  </si>
  <si>
    <r>
      <rPr>
        <sz val="9"/>
        <rFont val="ＭＳ Ｐゴシック"/>
        <family val="3"/>
        <charset val="128"/>
      </rPr>
      <t>Ⅰ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営業活動によるキャッシュフロー</t>
    </r>
    <rPh sb="2" eb="4">
      <t>エイギョウ</t>
    </rPh>
    <rPh sb="4" eb="6">
      <t>カツドウ</t>
    </rPh>
    <phoneticPr fontId="2"/>
  </si>
  <si>
    <r>
      <rPr>
        <sz val="9"/>
        <rFont val="ＭＳ Ｐゴシック"/>
        <family val="3"/>
        <charset val="128"/>
      </rPr>
      <t>小計</t>
    </r>
    <rPh sb="0" eb="2">
      <t>ショウケイ</t>
    </rPh>
    <phoneticPr fontId="2"/>
  </si>
  <si>
    <r>
      <rPr>
        <sz val="9"/>
        <rFont val="ＭＳ Ｐゴシック"/>
        <family val="3"/>
        <charset val="128"/>
      </rPr>
      <t>その他</t>
    </r>
    <rPh sb="2" eb="3">
      <t>タ</t>
    </rPh>
    <phoneticPr fontId="2"/>
  </si>
  <si>
    <r>
      <rPr>
        <sz val="9"/>
        <rFont val="ＭＳ Ｐゴシック"/>
        <family val="3"/>
        <charset val="128"/>
      </rPr>
      <t>Ⅱ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投資活動によるキャッシュフロー</t>
    </r>
    <rPh sb="2" eb="4">
      <t>トウシ</t>
    </rPh>
    <rPh sb="4" eb="6">
      <t>カツドウ</t>
    </rPh>
    <phoneticPr fontId="2"/>
  </si>
  <si>
    <r>
      <rPr>
        <sz val="9"/>
        <rFont val="ＭＳ Ｐゴシック"/>
        <family val="3"/>
        <charset val="128"/>
      </rPr>
      <t>その他の投資活動によるキャッシュフロー</t>
    </r>
    <rPh sb="2" eb="3">
      <t>タ</t>
    </rPh>
    <rPh sb="4" eb="6">
      <t>トウシ</t>
    </rPh>
    <rPh sb="6" eb="8">
      <t>カツドウ</t>
    </rPh>
    <phoneticPr fontId="2"/>
  </si>
  <si>
    <r>
      <rPr>
        <sz val="9"/>
        <rFont val="ＭＳ Ｐゴシック"/>
        <family val="3"/>
        <charset val="128"/>
      </rPr>
      <t>投資活動によるキャッシュフロー</t>
    </r>
    <rPh sb="0" eb="2">
      <t>トウシ</t>
    </rPh>
    <rPh sb="2" eb="4">
      <t>カツドウ</t>
    </rPh>
    <phoneticPr fontId="2"/>
  </si>
  <si>
    <r>
      <rPr>
        <sz val="9"/>
        <rFont val="ＭＳ Ｐゴシック"/>
        <family val="3"/>
        <charset val="128"/>
      </rPr>
      <t>Ⅲ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財務活動によるキャッシュフロー</t>
    </r>
    <rPh sb="2" eb="4">
      <t>ザイム</t>
    </rPh>
    <rPh sb="4" eb="6">
      <t>カツドウ</t>
    </rPh>
    <phoneticPr fontId="2"/>
  </si>
  <si>
    <r>
      <rPr>
        <sz val="9"/>
        <rFont val="ＭＳ Ｐゴシック"/>
        <family val="3"/>
        <charset val="128"/>
      </rPr>
      <t>その他の財務活動によるキャッシュフロー</t>
    </r>
    <rPh sb="2" eb="3">
      <t>タ</t>
    </rPh>
    <rPh sb="4" eb="6">
      <t>ザイム</t>
    </rPh>
    <rPh sb="6" eb="8">
      <t>カツドウ</t>
    </rPh>
    <phoneticPr fontId="2"/>
  </si>
  <si>
    <r>
      <rPr>
        <sz val="9"/>
        <rFont val="ＭＳ Ｐゴシック"/>
        <family val="3"/>
        <charset val="128"/>
      </rPr>
      <t>財務活動によるキャッシュフロー</t>
    </r>
    <rPh sb="0" eb="2">
      <t>ザイム</t>
    </rPh>
    <rPh sb="2" eb="4">
      <t>カツドウ</t>
    </rPh>
    <phoneticPr fontId="2"/>
  </si>
  <si>
    <t>売上総利益</t>
  </si>
  <si>
    <t>営業利益</t>
  </si>
  <si>
    <t>経常利益</t>
  </si>
  <si>
    <t>当期純利益</t>
  </si>
  <si>
    <t>総資産</t>
  </si>
  <si>
    <t>投資有価証券の売却及び償還による収入</t>
    <rPh sb="0" eb="2">
      <t>トウシ</t>
    </rPh>
    <rPh sb="2" eb="4">
      <t>ユウカ</t>
    </rPh>
    <rPh sb="4" eb="6">
      <t>ショウケン</t>
    </rPh>
    <rPh sb="7" eb="9">
      <t>バイキャク</t>
    </rPh>
    <rPh sb="9" eb="10">
      <t>オヨ</t>
    </rPh>
    <rPh sb="11" eb="13">
      <t>ショウカン</t>
    </rPh>
    <rPh sb="16" eb="18">
      <t>シュウニュウ</t>
    </rPh>
    <phoneticPr fontId="2"/>
  </si>
  <si>
    <t>社債の発行による収入</t>
    <rPh sb="0" eb="2">
      <t>シャサイ</t>
    </rPh>
    <rPh sb="3" eb="5">
      <t>ハッコウ</t>
    </rPh>
    <rPh sb="8" eb="10">
      <t>シュウニュウ</t>
    </rPh>
    <phoneticPr fontId="2"/>
  </si>
  <si>
    <r>
      <rPr>
        <sz val="10"/>
        <rFont val="ＭＳ Ｐゴシック"/>
        <family val="3"/>
        <charset val="128"/>
      </rPr>
      <t>（百万円</t>
    </r>
    <r>
      <rPr>
        <sz val="10"/>
        <rFont val="Arial Narrow"/>
        <family val="2"/>
      </rPr>
      <t>/million yen</t>
    </r>
    <r>
      <rPr>
        <sz val="10"/>
        <rFont val="ＭＳ Ｐゴシック"/>
        <family val="3"/>
        <charset val="128"/>
      </rPr>
      <t>）</t>
    </r>
    <phoneticPr fontId="2"/>
  </si>
  <si>
    <t>Personnel expenses</t>
    <phoneticPr fontId="2"/>
  </si>
  <si>
    <t>Freightage &amp; packing expenses</t>
    <phoneticPr fontId="2"/>
  </si>
  <si>
    <t>Vehicle expenses</t>
    <phoneticPr fontId="2"/>
  </si>
  <si>
    <t>Depreciation</t>
    <phoneticPr fontId="2"/>
  </si>
  <si>
    <t>Amotrtization of goodwill</t>
    <phoneticPr fontId="2"/>
  </si>
  <si>
    <t>Rental of machinery and equipment</t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</si>
  <si>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</si>
  <si>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通所介護施設の運営</t>
  </si>
  <si>
    <t>医療業界向けインターネットシステム開発・販売業</t>
    <rPh sb="22" eb="23">
      <t>ギョウ</t>
    </rPh>
    <phoneticPr fontId="2"/>
  </si>
  <si>
    <t>医薬品に関するインターネット事業</t>
    <rPh sb="4" eb="5">
      <t>カン</t>
    </rPh>
    <rPh sb="14" eb="16">
      <t>ジギョウ</t>
    </rPh>
    <phoneticPr fontId="2"/>
  </si>
  <si>
    <t>Selling, general and administrative expenses</t>
    <phoneticPr fontId="2"/>
  </si>
  <si>
    <r>
      <rPr>
        <sz val="10"/>
        <rFont val="ＭＳ Ｐゴシック"/>
        <family val="3"/>
        <charset val="128"/>
      </rPr>
      <t>事業内容</t>
    </r>
    <phoneticPr fontId="2"/>
  </si>
  <si>
    <r>
      <rPr>
        <sz val="10"/>
        <rFont val="ＭＳ Ｐゴシック"/>
        <family val="3"/>
        <charset val="128"/>
      </rPr>
      <t>その他の経営指標</t>
    </r>
    <rPh sb="2" eb="3">
      <t>タ</t>
    </rPh>
    <rPh sb="4" eb="6">
      <t>ケイエイ</t>
    </rPh>
    <rPh sb="6" eb="8">
      <t>シヒョウ</t>
    </rPh>
    <phoneticPr fontId="2"/>
  </si>
  <si>
    <r>
      <rPr>
        <b/>
        <sz val="10"/>
        <color indexed="9"/>
        <rFont val="ＭＳ Ｐゴシック"/>
        <family val="3"/>
        <charset val="128"/>
      </rPr>
      <t>目次｜</t>
    </r>
    <r>
      <rPr>
        <b/>
        <sz val="10"/>
        <color indexed="9"/>
        <rFont val="Arial Narrow"/>
        <family val="2"/>
      </rPr>
      <t>Contents</t>
    </r>
    <phoneticPr fontId="2"/>
  </si>
  <si>
    <t>調剤薬局事業の管理</t>
    <rPh sb="0" eb="2">
      <t>チョウザイ</t>
    </rPh>
    <rPh sb="2" eb="4">
      <t>ヤッキョク</t>
    </rPh>
    <rPh sb="4" eb="6">
      <t>ジギョウ</t>
    </rPh>
    <rPh sb="7" eb="9">
      <t>カンリ</t>
    </rPh>
    <phoneticPr fontId="2"/>
  </si>
  <si>
    <t>調剤薬局の経営</t>
    <rPh sb="0" eb="2">
      <t>チョウザイ</t>
    </rPh>
    <rPh sb="2" eb="4">
      <t>ヤッキョク</t>
    </rPh>
    <rPh sb="5" eb="7">
      <t>ケイエイ</t>
    </rPh>
    <phoneticPr fontId="2"/>
  </si>
  <si>
    <r>
      <rPr>
        <sz val="10"/>
        <rFont val="ＭＳ Ｐゴシック"/>
        <family val="3"/>
        <charset val="128"/>
      </rPr>
      <t>医薬品卸売事業｜</t>
    </r>
    <r>
      <rPr>
        <sz val="10"/>
        <rFont val="Arial Narrow"/>
        <family val="2"/>
      </rPr>
      <t>Pharmaceutical wholesaling business</t>
    </r>
    <rPh sb="0" eb="3">
      <t>イヤクヒン</t>
    </rPh>
    <rPh sb="3" eb="4">
      <t>オロシ</t>
    </rPh>
    <rPh sb="4" eb="5">
      <t>ウ</t>
    </rPh>
    <rPh sb="5" eb="7">
      <t>ジギョウ</t>
    </rPh>
    <phoneticPr fontId="2"/>
  </si>
  <si>
    <t>（子会社）　東邦薬品㈱</t>
    <rPh sb="1" eb="2">
      <t>コ</t>
    </rPh>
    <rPh sb="2" eb="4">
      <t>ガイシャ</t>
    </rPh>
    <phoneticPr fontId="2"/>
  </si>
  <si>
    <r>
      <rPr>
        <sz val="10"/>
        <rFont val="ＭＳ Ｐゴシック"/>
        <family val="3"/>
        <charset val="128"/>
      </rPr>
      <t>内容｜C</t>
    </r>
    <r>
      <rPr>
        <sz val="10"/>
        <rFont val="Arial Narrow"/>
        <family val="2"/>
      </rPr>
      <t>ontent</t>
    </r>
    <rPh sb="0" eb="2">
      <t>ナイヨウ</t>
    </rPh>
    <phoneticPr fontId="2"/>
  </si>
  <si>
    <t>（子会社）　セイコーメディカルブレーン㈱、㈱青葉堂、㈱厚生、㈱清水薬局</t>
    <rPh sb="1" eb="4">
      <t>コガイシャ</t>
    </rPh>
    <phoneticPr fontId="2"/>
  </si>
  <si>
    <r>
      <rPr>
        <sz val="10"/>
        <rFont val="ＭＳ Ｐゴシック"/>
        <family val="3"/>
        <charset val="128"/>
      </rPr>
      <t>内容｜</t>
    </r>
    <r>
      <rPr>
        <sz val="10"/>
        <rFont val="Arial Narrow"/>
        <family val="2"/>
      </rPr>
      <t>Content</t>
    </r>
    <rPh sb="0" eb="2">
      <t>ナイヨウ</t>
    </rPh>
    <phoneticPr fontId="2"/>
  </si>
  <si>
    <t>Plant and equipment</t>
    <phoneticPr fontId="2"/>
  </si>
  <si>
    <r>
      <rPr>
        <sz val="9"/>
        <rFont val="ＭＳ Ｐゴシック"/>
        <family val="3"/>
        <charset val="128"/>
      </rPr>
      <t>期中平均株式数</t>
    </r>
    <r>
      <rPr>
        <sz val="9"/>
        <rFont val="Arial Narrow"/>
        <family val="2"/>
      </rPr>
      <t>-</t>
    </r>
    <r>
      <rPr>
        <sz val="9"/>
        <rFont val="ＭＳ Ｐゴシック"/>
        <family val="3"/>
        <charset val="128"/>
      </rPr>
      <t>自己株式</t>
    </r>
    <r>
      <rPr>
        <sz val="9"/>
        <rFont val="Arial Narrow"/>
        <family val="2"/>
      </rPr>
      <t xml:space="preserve"> 
The average number of shares during the fiscal year - Number of treasury stocks</t>
    </r>
    <rPh sb="0" eb="2">
      <t>キチュウ</t>
    </rPh>
    <rPh sb="2" eb="4">
      <t>ヘイキン</t>
    </rPh>
    <rPh sb="4" eb="7">
      <t>カブシキスウ</t>
    </rPh>
    <rPh sb="8" eb="10">
      <t>ジコ</t>
    </rPh>
    <rPh sb="10" eb="12">
      <t>カブシキ</t>
    </rPh>
    <phoneticPr fontId="2"/>
  </si>
  <si>
    <r>
      <rPr>
        <sz val="9"/>
        <rFont val="ＭＳ Ｐゴシック"/>
        <family val="3"/>
        <charset val="128"/>
      </rPr>
      <t>従業員</t>
    </r>
    <r>
      <rPr>
        <sz val="9"/>
        <rFont val="Arial Narrow"/>
        <family val="2"/>
      </rPr>
      <t>1</t>
    </r>
    <r>
      <rPr>
        <sz val="9"/>
        <rFont val="ＭＳ Ｐゴシック"/>
        <family val="3"/>
        <charset val="128"/>
      </rPr>
      <t xml:space="preserve">人当り月商（千円）
</t>
    </r>
    <r>
      <rPr>
        <sz val="9"/>
        <rFont val="Arial Narrow"/>
        <family val="2"/>
      </rPr>
      <t>Monthly sales per employee (thousand yen)</t>
    </r>
    <rPh sb="0" eb="3">
      <t>ジュウギョウイン</t>
    </rPh>
    <rPh sb="3" eb="5">
      <t>ヒトリ</t>
    </rPh>
    <rPh sb="5" eb="6">
      <t>アタ</t>
    </rPh>
    <rPh sb="7" eb="9">
      <t>ゲッショウ</t>
    </rPh>
    <rPh sb="10" eb="12">
      <t>センエン</t>
    </rPh>
    <phoneticPr fontId="2"/>
  </si>
  <si>
    <r>
      <rPr>
        <sz val="9"/>
        <rFont val="ＭＳ Ｐゴシック"/>
        <family val="3"/>
        <charset val="128"/>
      </rPr>
      <t xml:space="preserve">金融収支額（百万円）
</t>
    </r>
    <r>
      <rPr>
        <sz val="9"/>
        <rFont val="Arial Narrow"/>
        <family val="2"/>
      </rPr>
      <t>Financial account balance (million yen)</t>
    </r>
    <rPh sb="0" eb="2">
      <t>キンユウ</t>
    </rPh>
    <rPh sb="2" eb="4">
      <t>シュウシ</t>
    </rPh>
    <rPh sb="4" eb="5">
      <t>ガク</t>
    </rPh>
    <rPh sb="6" eb="8">
      <t>ヒャクマン</t>
    </rPh>
    <rPh sb="8" eb="9">
      <t>エン</t>
    </rPh>
    <phoneticPr fontId="2"/>
  </si>
  <si>
    <t>（子会社）　ファーマクラスター㈱</t>
    <rPh sb="1" eb="4">
      <t>コガイシャ</t>
    </rPh>
    <phoneticPr fontId="2"/>
  </si>
  <si>
    <r>
      <rPr>
        <sz val="9"/>
        <rFont val="ＭＳ Ｐゴシック"/>
        <family val="3"/>
        <charset val="128"/>
      </rPr>
      <t>期末従業員数（人）</t>
    </r>
    <r>
      <rPr>
        <sz val="9"/>
        <rFont val="Arial Narrow"/>
        <family val="2"/>
      </rPr>
      <t xml:space="preserve"> 
Number of employees at the end of the term (people) </t>
    </r>
    <rPh sb="0" eb="2">
      <t>キマツ</t>
    </rPh>
    <rPh sb="2" eb="5">
      <t>ジュウギョウイン</t>
    </rPh>
    <rPh sb="5" eb="6">
      <t>スウ</t>
    </rPh>
    <rPh sb="7" eb="8">
      <t>ニン</t>
    </rPh>
    <phoneticPr fontId="2"/>
  </si>
  <si>
    <r>
      <rPr>
        <sz val="10"/>
        <rFont val="ＭＳ Ｐゴシック"/>
        <family val="3"/>
        <charset val="128"/>
      </rPr>
      <t>項目｜</t>
    </r>
    <r>
      <rPr>
        <sz val="10"/>
        <rFont val="Arial Narrow"/>
        <family val="2"/>
      </rPr>
      <t>Item</t>
    </r>
    <rPh sb="0" eb="2">
      <t>コウモク</t>
    </rPh>
    <phoneticPr fontId="2"/>
  </si>
  <si>
    <r>
      <rPr>
        <sz val="9"/>
        <rFont val="ＭＳ Ｐゴシック"/>
        <family val="3"/>
        <charset val="128"/>
      </rPr>
      <t>期末発行済株式数（株）</t>
    </r>
    <r>
      <rPr>
        <sz val="9"/>
        <rFont val="Arial Narrow"/>
        <family val="2"/>
      </rPr>
      <t xml:space="preserve"> 
Number of shares outstanding at end of fiscal year (stock)</t>
    </r>
    <rPh sb="0" eb="2">
      <t>キマツ</t>
    </rPh>
    <rPh sb="2" eb="4">
      <t>ハッコウ</t>
    </rPh>
    <rPh sb="4" eb="5">
      <t>ス</t>
    </rPh>
    <rPh sb="5" eb="8">
      <t>カブシキスウ</t>
    </rPh>
    <rPh sb="9" eb="10">
      <t>カブ</t>
    </rPh>
    <phoneticPr fontId="2"/>
  </si>
  <si>
    <r>
      <rPr>
        <sz val="9"/>
        <rFont val="ＭＳ Ｐゴシック"/>
        <family val="3"/>
        <charset val="128"/>
      </rPr>
      <t>期中平均株式数（株）</t>
    </r>
    <r>
      <rPr>
        <sz val="9"/>
        <rFont val="Arial Narrow"/>
        <family val="2"/>
      </rPr>
      <t xml:space="preserve"> 
The average number of shares during the fiscal year (stock)</t>
    </r>
    <rPh sb="0" eb="2">
      <t>キチュウ</t>
    </rPh>
    <rPh sb="2" eb="4">
      <t>ヘイキン</t>
    </rPh>
    <rPh sb="4" eb="7">
      <t>カブシキスウ</t>
    </rPh>
    <rPh sb="8" eb="9">
      <t>カブ</t>
    </rPh>
    <phoneticPr fontId="2"/>
  </si>
  <si>
    <r>
      <rPr>
        <sz val="8"/>
        <rFont val="ＭＳ Ｐゴシック"/>
        <family val="3"/>
        <charset val="128"/>
      </rPr>
      <t xml:space="preserve">総資本経常利益率（ＲＯＡ）（％）
</t>
    </r>
    <r>
      <rPr>
        <sz val="8"/>
        <rFont val="Arial Narrow"/>
        <family val="2"/>
      </rPr>
      <t>Return of asset (%)</t>
    </r>
    <rPh sb="0" eb="3">
      <t>ソウシホン</t>
    </rPh>
    <rPh sb="3" eb="5">
      <t>ケイジョウ</t>
    </rPh>
    <rPh sb="5" eb="7">
      <t>リエキ</t>
    </rPh>
    <rPh sb="7" eb="8">
      <t>リツ</t>
    </rPh>
    <phoneticPr fontId="2"/>
  </si>
  <si>
    <r>
      <rPr>
        <sz val="8"/>
        <rFont val="ＭＳ Ｐゴシック"/>
        <family val="3"/>
        <charset val="128"/>
      </rPr>
      <t xml:space="preserve">株主資本当期利益率（ＲＯＥ）（％）
</t>
    </r>
    <r>
      <rPr>
        <sz val="8"/>
        <rFont val="Arial Narrow"/>
        <family val="2"/>
      </rPr>
      <t>Return on equity (%)</t>
    </r>
    <rPh sb="0" eb="2">
      <t>カブヌシ</t>
    </rPh>
    <rPh sb="2" eb="4">
      <t>シホン</t>
    </rPh>
    <rPh sb="4" eb="6">
      <t>トウキ</t>
    </rPh>
    <rPh sb="6" eb="8">
      <t>リエキ</t>
    </rPh>
    <rPh sb="8" eb="9">
      <t>リツ</t>
    </rPh>
    <phoneticPr fontId="2"/>
  </si>
  <si>
    <t>Clinics (19 or fewer beds)</t>
    <phoneticPr fontId="2"/>
  </si>
  <si>
    <r>
      <t>1</t>
    </r>
    <r>
      <rPr>
        <sz val="9"/>
        <rFont val="ＭＳ Ｐゴシック"/>
        <family val="3"/>
        <charset val="128"/>
      </rPr>
      <t xml:space="preserve">株当たり当期純利益（円）
</t>
    </r>
    <r>
      <rPr>
        <sz val="9"/>
        <rFont val="Arial Narrow"/>
        <family val="2"/>
      </rPr>
      <t>Profit per share (yen)</t>
    </r>
    <rPh sb="1" eb="2">
      <t>カブ</t>
    </rPh>
    <rPh sb="2" eb="3">
      <t>ア</t>
    </rPh>
    <rPh sb="5" eb="7">
      <t>トウキ</t>
    </rPh>
    <rPh sb="7" eb="10">
      <t>ジュンリエキ</t>
    </rPh>
    <rPh sb="11" eb="12">
      <t>エン</t>
    </rPh>
    <phoneticPr fontId="2"/>
  </si>
  <si>
    <t>Pharmaceuticals</t>
    <phoneticPr fontId="2"/>
  </si>
  <si>
    <t>Reagents</t>
    <phoneticPr fontId="2"/>
  </si>
  <si>
    <t>Business contents</t>
    <phoneticPr fontId="2"/>
  </si>
  <si>
    <t>Other financial data</t>
    <phoneticPr fontId="2"/>
  </si>
  <si>
    <r>
      <rPr>
        <sz val="9"/>
        <rFont val="ＭＳ Ｐゴシック"/>
        <family val="3"/>
        <charset val="128"/>
      </rPr>
      <t>有価証券報告書ベース</t>
    </r>
    <r>
      <rPr>
        <sz val="9"/>
        <rFont val="Arial Narrow"/>
        <family val="2"/>
      </rPr>
      <t xml:space="preserve"> 
As mentioned in the annual securities report </t>
    </r>
    <rPh sb="0" eb="2">
      <t>ユウカ</t>
    </rPh>
    <rPh sb="2" eb="4">
      <t>ショウケン</t>
    </rPh>
    <rPh sb="4" eb="7">
      <t>ホウコクショ</t>
    </rPh>
    <phoneticPr fontId="2"/>
  </si>
  <si>
    <r>
      <rPr>
        <sz val="9"/>
        <rFont val="ＭＳ Ｐゴシック"/>
        <family val="3"/>
        <charset val="128"/>
      </rPr>
      <t>期末発行済株式数</t>
    </r>
    <r>
      <rPr>
        <sz val="9"/>
        <rFont val="Arial Narrow"/>
        <family val="2"/>
      </rPr>
      <t>-</t>
    </r>
    <r>
      <rPr>
        <sz val="9"/>
        <rFont val="ＭＳ Ｐゴシック"/>
        <family val="3"/>
        <charset val="128"/>
      </rPr>
      <t>自己株式数</t>
    </r>
    <r>
      <rPr>
        <sz val="9"/>
        <rFont val="Arial Narrow"/>
        <family val="2"/>
      </rPr>
      <t xml:space="preserve"> 
Number of issued shares as of the end of the period- Number of treasury stocks</t>
    </r>
    <rPh sb="0" eb="2">
      <t>キマツ</t>
    </rPh>
    <rPh sb="2" eb="4">
      <t>ハッコウ</t>
    </rPh>
    <rPh sb="4" eb="5">
      <t>ス</t>
    </rPh>
    <rPh sb="5" eb="8">
      <t>カブシキスウ</t>
    </rPh>
    <rPh sb="9" eb="11">
      <t>ジコ</t>
    </rPh>
    <rPh sb="11" eb="14">
      <t>カブシキスウ</t>
    </rPh>
    <phoneticPr fontId="2"/>
  </si>
  <si>
    <r>
      <rPr>
        <sz val="9"/>
        <rFont val="ＭＳ Ｐゴシック"/>
        <family val="3"/>
        <charset val="128"/>
      </rPr>
      <t>流動比率（％）</t>
    </r>
    <r>
      <rPr>
        <sz val="9"/>
        <rFont val="Arial Narrow"/>
        <family val="2"/>
      </rPr>
      <t xml:space="preserve"> 
Current ratio (%)</t>
    </r>
    <rPh sb="0" eb="2">
      <t>リュウドウ</t>
    </rPh>
    <rPh sb="2" eb="4">
      <t>ヒリツ</t>
    </rPh>
    <phoneticPr fontId="2"/>
  </si>
  <si>
    <r>
      <rPr>
        <sz val="9"/>
        <rFont val="ＭＳ Ｐゴシック"/>
        <family val="3"/>
        <charset val="128"/>
      </rPr>
      <t>流動資産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流動負債</t>
    </r>
    <r>
      <rPr>
        <sz val="9"/>
        <rFont val="Arial Narrow"/>
        <family val="2"/>
      </rPr>
      <t>×100 
Current assets / Current liabilities×100</t>
    </r>
    <rPh sb="0" eb="2">
      <t>リュウドウ</t>
    </rPh>
    <rPh sb="2" eb="4">
      <t>シサン</t>
    </rPh>
    <rPh sb="5" eb="7">
      <t>リュウドウ</t>
    </rPh>
    <rPh sb="7" eb="9">
      <t>フサイ</t>
    </rPh>
    <phoneticPr fontId="2"/>
  </si>
  <si>
    <r>
      <rPr>
        <sz val="9"/>
        <rFont val="ＭＳ Ｐゴシック"/>
        <family val="3"/>
        <charset val="128"/>
      </rPr>
      <t>固定資産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株主資本</t>
    </r>
    <r>
      <rPr>
        <sz val="9"/>
        <rFont val="Arial Narrow"/>
        <family val="2"/>
      </rPr>
      <t>×100
Fixed assets / Shareholders' equity×100</t>
    </r>
    <rPh sb="0" eb="2">
      <t>コテイ</t>
    </rPh>
    <rPh sb="2" eb="4">
      <t>シサン</t>
    </rPh>
    <rPh sb="5" eb="7">
      <t>カブヌシ</t>
    </rPh>
    <rPh sb="7" eb="9">
      <t>シホン</t>
    </rPh>
    <phoneticPr fontId="2"/>
  </si>
  <si>
    <r>
      <rPr>
        <sz val="9"/>
        <rFont val="ＭＳ Ｐゴシック"/>
        <family val="3"/>
        <charset val="128"/>
      </rPr>
      <t>売掛債権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平均月商（税込）</t>
    </r>
    <r>
      <rPr>
        <sz val="9"/>
        <rFont val="Arial Narrow"/>
        <family val="2"/>
      </rPr>
      <t>6</t>
    </r>
    <r>
      <rPr>
        <sz val="9"/>
        <rFont val="ＭＳ Ｐゴシック"/>
        <family val="3"/>
        <charset val="128"/>
      </rPr>
      <t xml:space="preserve">ヶ月平均）
</t>
    </r>
    <r>
      <rPr>
        <sz val="8"/>
        <rFont val="Arial Narrow"/>
        <family val="2"/>
      </rPr>
      <t>Account receivables / Average monthly sales (incl. tax) during six-month period</t>
    </r>
    <rPh sb="0" eb="2">
      <t>ウリガケ</t>
    </rPh>
    <rPh sb="2" eb="4">
      <t>サイケン</t>
    </rPh>
    <rPh sb="5" eb="7">
      <t>ヘイキン</t>
    </rPh>
    <rPh sb="7" eb="9">
      <t>ゲッショウ</t>
    </rPh>
    <rPh sb="10" eb="12">
      <t>ゼイコ</t>
    </rPh>
    <rPh sb="15" eb="16">
      <t>ゲツ</t>
    </rPh>
    <rPh sb="16" eb="18">
      <t>ヘイキン</t>
    </rPh>
    <phoneticPr fontId="2"/>
  </si>
  <si>
    <r>
      <rPr>
        <sz val="9"/>
        <rFont val="ＭＳ Ｐゴシック"/>
        <family val="3"/>
        <charset val="128"/>
      </rPr>
      <t xml:space="preserve">商品回転月数（月）
</t>
    </r>
    <r>
      <rPr>
        <sz val="9"/>
        <rFont val="Arial Narrow"/>
        <family val="2"/>
      </rPr>
      <t>Stock turnover period (month)</t>
    </r>
    <rPh sb="0" eb="2">
      <t>ショウヒン</t>
    </rPh>
    <rPh sb="2" eb="4">
      <t>カイテン</t>
    </rPh>
    <rPh sb="4" eb="6">
      <t>ツキスウ</t>
    </rPh>
    <rPh sb="7" eb="8">
      <t>ツキ</t>
    </rPh>
    <phoneticPr fontId="2"/>
  </si>
  <si>
    <r>
      <rPr>
        <sz val="9"/>
        <rFont val="ＭＳ Ｐゴシック"/>
        <family val="3"/>
        <charset val="128"/>
      </rPr>
      <t>商品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 xml:space="preserve">平均月商
</t>
    </r>
    <r>
      <rPr>
        <sz val="9"/>
        <rFont val="Arial Narrow"/>
        <family val="2"/>
      </rPr>
      <t>Stock / Average monthly sales</t>
    </r>
    <rPh sb="0" eb="2">
      <t>ショウヒン</t>
    </rPh>
    <rPh sb="3" eb="5">
      <t>ヘイキン</t>
    </rPh>
    <rPh sb="5" eb="7">
      <t>ゲッショウ</t>
    </rPh>
    <phoneticPr fontId="2"/>
  </si>
  <si>
    <r>
      <rPr>
        <sz val="9"/>
        <rFont val="ＭＳ Ｐゴシック"/>
        <family val="3"/>
        <charset val="128"/>
      </rPr>
      <t>買掛債務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 xml:space="preserve">平均月商（税込）
</t>
    </r>
    <r>
      <rPr>
        <sz val="8"/>
        <rFont val="Arial Narrow"/>
        <family val="2"/>
      </rPr>
      <t xml:space="preserve">Account payables / Average monthly sales (incl. tax) </t>
    </r>
    <rPh sb="0" eb="2">
      <t>カイカケ</t>
    </rPh>
    <rPh sb="2" eb="4">
      <t>サイム</t>
    </rPh>
    <rPh sb="5" eb="7">
      <t>ヘイキン</t>
    </rPh>
    <rPh sb="7" eb="9">
      <t>ゲッショウ</t>
    </rPh>
    <rPh sb="10" eb="12">
      <t>ゼイコミ</t>
    </rPh>
    <phoneticPr fontId="2"/>
  </si>
  <si>
    <r>
      <rPr>
        <sz val="9"/>
        <rFont val="ＭＳ Ｐゴシック"/>
        <family val="3"/>
        <charset val="128"/>
      </rPr>
      <t>平均月商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 xml:space="preserve">期末従業員数
</t>
    </r>
    <r>
      <rPr>
        <sz val="9"/>
        <rFont val="Arial Narrow"/>
        <family val="2"/>
      </rPr>
      <t>Average monthly sales / Number of employees as of the end of the period</t>
    </r>
    <rPh sb="0" eb="2">
      <t>ヘイキン</t>
    </rPh>
    <rPh sb="2" eb="4">
      <t>ゲッショウ</t>
    </rPh>
    <rPh sb="5" eb="7">
      <t>キマツ</t>
    </rPh>
    <rPh sb="7" eb="10">
      <t>ジュウギョウイン</t>
    </rPh>
    <rPh sb="10" eb="11">
      <t>スウ</t>
    </rPh>
    <phoneticPr fontId="2"/>
  </si>
  <si>
    <r>
      <rPr>
        <sz val="6.5"/>
        <rFont val="ＭＳ Ｐゴシック"/>
        <family val="3"/>
        <charset val="128"/>
      </rPr>
      <t>純資産-（新株予約権+少数株主持分）</t>
    </r>
    <r>
      <rPr>
        <sz val="6.5"/>
        <rFont val="Arial Narrow"/>
        <family val="2"/>
      </rPr>
      <t>/</t>
    </r>
    <r>
      <rPr>
        <sz val="6.5"/>
        <rFont val="ＭＳ Ｐゴシック"/>
        <family val="3"/>
        <charset val="128"/>
      </rPr>
      <t xml:space="preserve">期末発行済株式数
</t>
    </r>
    <r>
      <rPr>
        <sz val="6.5"/>
        <rFont val="Arial Narrow"/>
        <family val="2"/>
      </rPr>
      <t>Net assets - (Subscription rights to shares + Minority interests) / Number of issued shares as of the end of the period</t>
    </r>
    <rPh sb="0" eb="3">
      <t>ジュンシサン</t>
    </rPh>
    <rPh sb="5" eb="7">
      <t>シンカブ</t>
    </rPh>
    <rPh sb="7" eb="9">
      <t>ヨヤク</t>
    </rPh>
    <rPh sb="9" eb="10">
      <t>ケン</t>
    </rPh>
    <rPh sb="11" eb="13">
      <t>ショウスウ</t>
    </rPh>
    <rPh sb="13" eb="15">
      <t>カブヌシ</t>
    </rPh>
    <rPh sb="15" eb="17">
      <t>モチブン</t>
    </rPh>
    <rPh sb="19" eb="21">
      <t>キマツ</t>
    </rPh>
    <rPh sb="21" eb="23">
      <t>ハッコウ</t>
    </rPh>
    <rPh sb="23" eb="24">
      <t>ス</t>
    </rPh>
    <rPh sb="24" eb="27">
      <t>カブシキスウ</t>
    </rPh>
    <phoneticPr fontId="2"/>
  </si>
  <si>
    <r>
      <rPr>
        <sz val="9"/>
        <rFont val="ＭＳ Ｐゴシック"/>
        <family val="3"/>
        <charset val="128"/>
      </rPr>
      <t>固定費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１</t>
    </r>
    <r>
      <rPr>
        <sz val="9"/>
        <rFont val="Arial Narrow"/>
        <family val="2"/>
      </rPr>
      <t>-</t>
    </r>
    <r>
      <rPr>
        <sz val="9"/>
        <rFont val="ＭＳ Ｐゴシック"/>
        <family val="3"/>
        <charset val="128"/>
      </rPr>
      <t>（変動費</t>
    </r>
    <r>
      <rPr>
        <sz val="9"/>
        <rFont val="Arial Narrow"/>
        <family val="2"/>
      </rPr>
      <t>÷</t>
    </r>
    <r>
      <rPr>
        <sz val="9"/>
        <rFont val="ＭＳ Ｐゴシック"/>
        <family val="3"/>
        <charset val="128"/>
      </rPr>
      <t xml:space="preserve">売上高）
</t>
    </r>
    <r>
      <rPr>
        <sz val="9"/>
        <rFont val="Arial Narrow"/>
        <family val="2"/>
      </rPr>
      <t>Fixed cost / 1 - (Valuable cost ÷ Sales)</t>
    </r>
    <rPh sb="0" eb="3">
      <t>コテイヒ</t>
    </rPh>
    <rPh sb="7" eb="9">
      <t>ヘンドウ</t>
    </rPh>
    <rPh sb="9" eb="10">
      <t>ヒ</t>
    </rPh>
    <rPh sb="11" eb="13">
      <t>ウリアゲ</t>
    </rPh>
    <rPh sb="13" eb="14">
      <t>ダカ</t>
    </rPh>
    <phoneticPr fontId="2"/>
  </si>
  <si>
    <r>
      <rPr>
        <sz val="9"/>
        <rFont val="ＭＳ Ｐゴシック"/>
        <family val="3"/>
        <charset val="128"/>
      </rPr>
      <t>損益分岐点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売上高</t>
    </r>
    <r>
      <rPr>
        <sz val="9"/>
        <rFont val="Arial Narrow"/>
        <family val="2"/>
      </rPr>
      <t>×100
Breakeven point / net  sales x 100</t>
    </r>
    <rPh sb="0" eb="2">
      <t>ソンエキ</t>
    </rPh>
    <rPh sb="2" eb="5">
      <t>ブンキテン</t>
    </rPh>
    <rPh sb="6" eb="8">
      <t>ウリアゲ</t>
    </rPh>
    <rPh sb="8" eb="9">
      <t>ダカ</t>
    </rPh>
    <phoneticPr fontId="2"/>
  </si>
  <si>
    <t>主な設備投資の状況</t>
    <rPh sb="0" eb="1">
      <t>オモ</t>
    </rPh>
    <rPh sb="2" eb="4">
      <t>セツビ</t>
    </rPh>
    <rPh sb="4" eb="6">
      <t>トウシ</t>
    </rPh>
    <rPh sb="7" eb="9">
      <t>ジョウキョウ</t>
    </rPh>
    <phoneticPr fontId="2"/>
  </si>
  <si>
    <t>Main management indicator</t>
    <phoneticPr fontId="2"/>
  </si>
  <si>
    <r>
      <rPr>
        <sz val="9"/>
        <rFont val="ＭＳ Ｐゴシック"/>
        <family val="3"/>
        <charset val="128"/>
      </rPr>
      <t xml:space="preserve">売掛債権回転月数（月）
</t>
    </r>
    <r>
      <rPr>
        <sz val="9"/>
        <rFont val="Arial Narrow"/>
        <family val="2"/>
      </rPr>
      <t>Account receivables turnover period (month)</t>
    </r>
    <rPh sb="0" eb="2">
      <t>ウリガケ</t>
    </rPh>
    <rPh sb="2" eb="4">
      <t>サイケン</t>
    </rPh>
    <rPh sb="4" eb="6">
      <t>カイテン</t>
    </rPh>
    <rPh sb="6" eb="8">
      <t>ツキスウ</t>
    </rPh>
    <rPh sb="9" eb="10">
      <t>ツキ</t>
    </rPh>
    <phoneticPr fontId="2"/>
  </si>
  <si>
    <r>
      <rPr>
        <sz val="9"/>
        <rFont val="ＭＳ Ｐゴシック"/>
        <family val="3"/>
        <charset val="128"/>
      </rPr>
      <t xml:space="preserve">買掛債務回転月数（月）　
</t>
    </r>
    <r>
      <rPr>
        <sz val="9"/>
        <rFont val="Arial Narrow"/>
        <family val="2"/>
      </rPr>
      <t>Account payables turnover period (month)</t>
    </r>
    <rPh sb="0" eb="1">
      <t>カ</t>
    </rPh>
    <rPh sb="1" eb="2">
      <t>カ</t>
    </rPh>
    <rPh sb="2" eb="4">
      <t>サイム</t>
    </rPh>
    <rPh sb="4" eb="6">
      <t>カイテン</t>
    </rPh>
    <rPh sb="6" eb="8">
      <t>ツキスウ</t>
    </rPh>
    <rPh sb="9" eb="10">
      <t>ツキ</t>
    </rPh>
    <phoneticPr fontId="2"/>
  </si>
  <si>
    <t>衛生材料の製造販売</t>
    <rPh sb="0" eb="2">
      <t>エイセイ</t>
    </rPh>
    <rPh sb="2" eb="4">
      <t>ザイリョウ</t>
    </rPh>
    <rPh sb="5" eb="7">
      <t>セイゾウ</t>
    </rPh>
    <rPh sb="7" eb="9">
      <t>ハンバイ</t>
    </rPh>
    <phoneticPr fontId="2"/>
  </si>
  <si>
    <t>Others</t>
    <phoneticPr fontId="2"/>
  </si>
  <si>
    <t>Purchase of intangible assets</t>
    <phoneticPr fontId="2"/>
  </si>
  <si>
    <r>
      <rPr>
        <sz val="10"/>
        <rFont val="ＭＳ Ｐゴシック"/>
        <family val="3"/>
        <charset val="128"/>
      </rPr>
      <t>（百万円</t>
    </r>
    <r>
      <rPr>
        <sz val="10"/>
        <rFont val="Arial Narrow"/>
        <family val="2"/>
      </rPr>
      <t>/million yen</t>
    </r>
    <r>
      <rPr>
        <sz val="10"/>
        <rFont val="ＭＳ Ｐゴシック"/>
        <family val="3"/>
        <charset val="128"/>
      </rPr>
      <t>）</t>
    </r>
    <r>
      <rPr>
        <sz val="10"/>
        <rFont val="Arial Narrow"/>
        <family val="2"/>
      </rPr>
      <t xml:space="preserve"> </t>
    </r>
    <phoneticPr fontId="2"/>
  </si>
  <si>
    <t>医薬品製造販売事業</t>
    <rPh sb="0" eb="3">
      <t>イヤクヒン</t>
    </rPh>
    <rPh sb="3" eb="5">
      <t>セイゾウ</t>
    </rPh>
    <rPh sb="5" eb="7">
      <t>ハンバイ</t>
    </rPh>
    <rPh sb="7" eb="9">
      <t>ジギョウ</t>
    </rPh>
    <phoneticPr fontId="2"/>
  </si>
  <si>
    <t>Adjustment</t>
    <phoneticPr fontId="2"/>
  </si>
  <si>
    <r>
      <rPr>
        <sz val="10"/>
        <rFont val="ＭＳ Ｐゴシック"/>
        <family val="3"/>
        <charset val="128"/>
      </rPr>
      <t>（百万円</t>
    </r>
    <r>
      <rPr>
        <sz val="10"/>
        <rFont val="Arial Narrow"/>
        <family val="2"/>
      </rPr>
      <t>/million yen</t>
    </r>
    <r>
      <rPr>
        <sz val="10"/>
        <rFont val="ＭＳ Ｐゴシック"/>
        <family val="3"/>
        <charset val="128"/>
      </rPr>
      <t>）</t>
    </r>
    <phoneticPr fontId="2"/>
  </si>
  <si>
    <r>
      <rPr>
        <b/>
        <sz val="10"/>
        <color indexed="9"/>
        <rFont val="ＭＳ Ｐゴシック"/>
        <family val="3"/>
        <charset val="128"/>
      </rPr>
      <t>連結（</t>
    </r>
    <r>
      <rPr>
        <b/>
        <sz val="10"/>
        <color indexed="9"/>
        <rFont val="Arial Narrow"/>
        <family val="2"/>
      </rPr>
      <t>Consolidated</t>
    </r>
    <r>
      <rPr>
        <b/>
        <sz val="10"/>
        <color indexed="9"/>
        <rFont val="ＭＳ Ｐゴシック"/>
        <family val="3"/>
        <charset val="128"/>
      </rPr>
      <t>）</t>
    </r>
    <phoneticPr fontId="2"/>
  </si>
  <si>
    <t xml:space="preserve"> </t>
    <phoneticPr fontId="2"/>
  </si>
  <si>
    <r>
      <rPr>
        <sz val="10"/>
        <rFont val="ＭＳ Ｐゴシック"/>
        <family val="3"/>
        <charset val="128"/>
      </rPr>
      <t>（人</t>
    </r>
    <r>
      <rPr>
        <sz val="10"/>
        <rFont val="Arial Narrow"/>
        <family val="2"/>
      </rPr>
      <t>/people</t>
    </r>
    <r>
      <rPr>
        <sz val="10"/>
        <rFont val="ＭＳ Ｐゴシック"/>
        <family val="3"/>
        <charset val="128"/>
      </rPr>
      <t>）</t>
    </r>
    <phoneticPr fontId="2"/>
  </si>
  <si>
    <t>Supporting for clinical trial</t>
  </si>
  <si>
    <t>Plan and sale of information processing equipment</t>
  </si>
  <si>
    <t>Provide business relates to a medical information</t>
  </si>
  <si>
    <r>
      <rPr>
        <sz val="10"/>
        <rFont val="ＭＳ Ｐゴシック"/>
        <family val="3"/>
        <charset val="128"/>
      </rPr>
      <t>調剤薬局事業｜</t>
    </r>
    <r>
      <rPr>
        <sz val="10"/>
        <rFont val="Arial Narrow"/>
        <family val="2"/>
      </rPr>
      <t>Dispensing pharmacy business</t>
    </r>
    <rPh sb="0" eb="2">
      <t>チョウザイ</t>
    </rPh>
    <rPh sb="2" eb="4">
      <t>ヤッキョク</t>
    </rPh>
    <rPh sb="4" eb="6">
      <t>ジギョウ</t>
    </rPh>
    <phoneticPr fontId="2"/>
  </si>
  <si>
    <t>（孫会社）　　共創物流㈱ ※</t>
    <rPh sb="1" eb="2">
      <t>マゴ</t>
    </rPh>
    <rPh sb="7" eb="9">
      <t>キョウソウ</t>
    </rPh>
    <rPh sb="9" eb="11">
      <t>ブツリュウ</t>
    </rPh>
    <phoneticPr fontId="2"/>
  </si>
  <si>
    <r>
      <rPr>
        <sz val="10"/>
        <rFont val="ＭＳ Ｐゴシック"/>
        <family val="3"/>
        <charset val="128"/>
      </rPr>
      <t>会社名｜</t>
    </r>
    <r>
      <rPr>
        <sz val="10"/>
        <rFont val="Arial Narrow"/>
        <family val="2"/>
      </rPr>
      <t>Company names</t>
    </r>
    <phoneticPr fontId="2"/>
  </si>
  <si>
    <t>Pharmaceutical wholesaling</t>
    <phoneticPr fontId="2"/>
  </si>
  <si>
    <r>
      <rPr>
        <sz val="9"/>
        <rFont val="ＭＳ Ｐゴシック"/>
        <family val="3"/>
        <charset val="128"/>
      </rPr>
      <t>※</t>
    </r>
    <r>
      <rPr>
        <sz val="9"/>
        <rFont val="Arial Narrow"/>
        <family val="2"/>
      </rPr>
      <t>2</t>
    </r>
    <r>
      <rPr>
        <sz val="9"/>
        <rFont val="ＭＳ Ｐゴシック"/>
        <family val="3"/>
        <charset val="128"/>
      </rPr>
      <t>　持分法適用会社です。　</t>
    </r>
    <r>
      <rPr>
        <sz val="9"/>
        <rFont val="Arial Narrow"/>
        <family val="2"/>
      </rPr>
      <t>*2 Equity-method affiliate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</si>
  <si>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PharmaCluster Co.,Ltd</t>
    </r>
    <phoneticPr fontId="2"/>
  </si>
  <si>
    <t>Operation of dispensing pharmacies</t>
    <phoneticPr fontId="2"/>
  </si>
  <si>
    <r>
      <t xml:space="preserve">(Subsidiaries)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SEIKO MEDICAL BRAIN, AOBADO, KOSEI, Shimizu Pharmacy</t>
    </r>
    <phoneticPr fontId="2"/>
  </si>
  <si>
    <r>
      <t>医薬品製造販売業｜</t>
    </r>
    <r>
      <rPr>
        <sz val="10"/>
        <rFont val="Arial Narrow"/>
        <family val="2"/>
      </rPr>
      <t>Pharmaceutical manufacturing and sales business</t>
    </r>
    <phoneticPr fontId="2"/>
  </si>
  <si>
    <t>医薬品製造販売業</t>
    <phoneticPr fontId="2"/>
  </si>
  <si>
    <t xml:space="preserve">(子会社)　㈱東京臨床薬理研究所 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</si>
  <si>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Tokyo Research Center of Clinical Pharmacology Co., Ltd. </t>
    </r>
    <phoneticPr fontId="2"/>
  </si>
  <si>
    <t xml:space="preserve">(子会社)　㈱アルフ 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</si>
  <si>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ALF.Inc </t>
    </r>
    <phoneticPr fontId="2"/>
  </si>
  <si>
    <t>ｿﾌﾄｳｴｱ開発・販売、企業・医業経営ｺﾝｻﾙﾃｨﾝｸﾞ</t>
    <phoneticPr fontId="2"/>
  </si>
  <si>
    <t>Internet business relates to a pharmaceutical</t>
    <phoneticPr fontId="2"/>
  </si>
  <si>
    <t>情報提供サービス業務</t>
    <phoneticPr fontId="2"/>
  </si>
  <si>
    <r>
      <t>その他｜</t>
    </r>
    <r>
      <rPr>
        <sz val="10"/>
        <rFont val="Arial Narrow"/>
        <family val="2"/>
      </rPr>
      <t>Others</t>
    </r>
    <rPh sb="2" eb="3">
      <t>タ</t>
    </rPh>
    <phoneticPr fontId="2"/>
  </si>
  <si>
    <t>当社の不動産の管理</t>
    <phoneticPr fontId="2"/>
  </si>
  <si>
    <t xml:space="preserve">（子会社）　　東邦不動産㈱ ※    </t>
    <phoneticPr fontId="2"/>
  </si>
  <si>
    <t>Management of our real estate</t>
    <phoneticPr fontId="2"/>
  </si>
  <si>
    <t>スペシャリティ医薬品関連事業</t>
    <phoneticPr fontId="2"/>
  </si>
  <si>
    <t>（子会社）　　オーファントラストジャパン㈱ ※</t>
    <phoneticPr fontId="2"/>
  </si>
  <si>
    <t>Related business of specialty pharmaceuticals</t>
    <phoneticPr fontId="2"/>
  </si>
  <si>
    <t>（子会社）　　共創未来メディカルケア㈱ ※</t>
    <phoneticPr fontId="2"/>
  </si>
  <si>
    <t>Management of day-care facilities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</si>
  <si>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KYOSO MIRAI MEDICALCARE CO.,LTD. *</t>
    </r>
    <phoneticPr fontId="2"/>
  </si>
  <si>
    <t>Development and sales of internet system for medical industry</t>
    <phoneticPr fontId="2"/>
  </si>
  <si>
    <t>（子会社）　　アルファリア㈱ ※</t>
    <phoneticPr fontId="2"/>
  </si>
  <si>
    <t>一般貨物自動車運送業</t>
    <phoneticPr fontId="2"/>
  </si>
  <si>
    <r>
      <rPr>
        <sz val="9"/>
        <rFont val="ＭＳ Ｐゴシック"/>
        <family val="3"/>
        <charset val="128"/>
      </rPr>
      <t>※　非連結会社です。　</t>
    </r>
    <r>
      <rPr>
        <sz val="9"/>
        <rFont val="Arial Narrow"/>
        <family val="2"/>
      </rPr>
      <t xml:space="preserve"> * Un-consolidated companies</t>
    </r>
    <phoneticPr fontId="2"/>
  </si>
  <si>
    <r>
      <t>1.</t>
    </r>
    <r>
      <rPr>
        <b/>
        <sz val="10"/>
        <color theme="0"/>
        <rFont val="ＭＳ Ｐゴシック"/>
        <family val="3"/>
        <charset val="128"/>
      </rPr>
      <t>事業内容｜</t>
    </r>
    <r>
      <rPr>
        <b/>
        <sz val="10"/>
        <color theme="0"/>
        <rFont val="Arial Narrow"/>
        <family val="2"/>
      </rPr>
      <t>Business contents</t>
    </r>
    <rPh sb="2" eb="4">
      <t>ジギョウ</t>
    </rPh>
    <rPh sb="4" eb="6">
      <t>ナイヨウ</t>
    </rPh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</si>
  <si>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Orphan Trust Japan Co., Ltd. *</t>
    </r>
    <phoneticPr fontId="2"/>
  </si>
  <si>
    <t>キャッシュレス決済・ファクタリング等のサービス提供</t>
    <phoneticPr fontId="2"/>
  </si>
  <si>
    <t>治験施設支援事業</t>
    <rPh sb="0" eb="2">
      <t>チケン</t>
    </rPh>
    <rPh sb="2" eb="4">
      <t>シセツ</t>
    </rPh>
    <rPh sb="4" eb="6">
      <t>シエン</t>
    </rPh>
    <rPh sb="6" eb="8">
      <t>ジギョウ</t>
    </rPh>
    <phoneticPr fontId="2"/>
  </si>
  <si>
    <t>情報機器販売事業</t>
    <rPh sb="0" eb="2">
      <t>ジョウホウ</t>
    </rPh>
    <rPh sb="2" eb="4">
      <t>キキ</t>
    </rPh>
    <rPh sb="4" eb="6">
      <t>ハンバイ</t>
    </rPh>
    <rPh sb="6" eb="8">
      <t>ジギョウ</t>
    </rPh>
    <phoneticPr fontId="2"/>
  </si>
  <si>
    <t>調剤薬局事業</t>
    <rPh sb="0" eb="2">
      <t>チョウザイ</t>
    </rPh>
    <rPh sb="2" eb="4">
      <t>ヤッキョク</t>
    </rPh>
    <rPh sb="4" eb="6">
      <t>ジギョウ</t>
    </rPh>
    <phoneticPr fontId="2"/>
  </si>
  <si>
    <t>Pharmaceutical manufacturing and sales business</t>
    <phoneticPr fontId="2"/>
  </si>
  <si>
    <t>Software development and sales, corporate and medical management consulting</t>
    <phoneticPr fontId="2"/>
  </si>
  <si>
    <r>
      <rPr>
        <sz val="9"/>
        <rFont val="ＭＳ Ｐゴシック"/>
        <family val="3"/>
        <charset val="128"/>
      </rPr>
      <t xml:space="preserve">固定比率（％）
</t>
    </r>
    <r>
      <rPr>
        <sz val="9"/>
        <rFont val="Arial Narrow"/>
        <family val="2"/>
      </rPr>
      <t>Fixed ratio (%)</t>
    </r>
    <rPh sb="0" eb="2">
      <t>コテイ</t>
    </rPh>
    <rPh sb="2" eb="4">
      <t>ヒリツ</t>
    </rPh>
    <phoneticPr fontId="2"/>
  </si>
  <si>
    <t xml:space="preserve">（子会社）　共創未来ファーマ㈱ </t>
    <rPh sb="1" eb="4">
      <t>コガイシャ</t>
    </rPh>
    <phoneticPr fontId="2"/>
  </si>
  <si>
    <r>
      <rPr>
        <sz val="10"/>
        <rFont val="ＭＳ Ｐゴシック"/>
        <family val="3"/>
        <charset val="128"/>
      </rPr>
      <t>その他周辺事業｜</t>
    </r>
    <r>
      <rPr>
        <sz val="10"/>
        <rFont val="Arial Narrow"/>
        <family val="2"/>
      </rPr>
      <t>Other peripheral businesses</t>
    </r>
    <rPh sb="2" eb="3">
      <t>タ</t>
    </rPh>
    <rPh sb="3" eb="5">
      <t>シュウヘン</t>
    </rPh>
    <rPh sb="5" eb="7">
      <t>ジギョウ</t>
    </rPh>
    <phoneticPr fontId="2"/>
  </si>
  <si>
    <t>Capital investment</t>
    <phoneticPr fontId="2"/>
  </si>
  <si>
    <t>Medical equipment and tools</t>
    <phoneticPr fontId="2"/>
  </si>
  <si>
    <t>Large hospitals (200 or more beds)</t>
    <phoneticPr fontId="2"/>
  </si>
  <si>
    <t>Medium and small hospitals (20 to 199 beds)</t>
    <phoneticPr fontId="2"/>
  </si>
  <si>
    <t>Dispensing pharmacies</t>
    <phoneticPr fontId="2"/>
  </si>
  <si>
    <t>Net sales</t>
    <phoneticPr fontId="2"/>
  </si>
  <si>
    <t>Shareholder's equity</t>
    <phoneticPr fontId="2"/>
  </si>
  <si>
    <t>Total assets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</si>
  <si>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KYOSOMIRAI PHARMA CO., LTD. </t>
    </r>
    <phoneticPr fontId="2"/>
  </si>
  <si>
    <t>22/3</t>
    <phoneticPr fontId="2"/>
  </si>
  <si>
    <t>リモートディテーリング等のサービス提供</t>
    <phoneticPr fontId="2"/>
  </si>
  <si>
    <t>（子会社）　　エンタッチ㈱ ※</t>
    <phoneticPr fontId="2"/>
  </si>
  <si>
    <t>Information processing business</t>
    <phoneticPr fontId="2"/>
  </si>
  <si>
    <t>不動産賃貸業</t>
  </si>
  <si>
    <t xml:space="preserve">Real estate agency </t>
  </si>
  <si>
    <t>（子会社）  ㈱スクウェア・ワン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</si>
  <si>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SQUARE-ONE</t>
    </r>
    <phoneticPr fontId="2"/>
  </si>
  <si>
    <t>（子会社）　㈱東邦システムサービス</t>
    <rPh sb="1" eb="4">
      <t>コガイシャ</t>
    </rPh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</si>
  <si>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TOHO SYSTEMS SERVICE CO.,LTD.</t>
    </r>
    <phoneticPr fontId="2"/>
  </si>
  <si>
    <t>その他周辺事業</t>
    <rPh sb="2" eb="3">
      <t>タ</t>
    </rPh>
    <rPh sb="3" eb="5">
      <t>シュウヘン</t>
    </rPh>
    <rPh sb="5" eb="7">
      <t>ジギョウ</t>
    </rPh>
    <phoneticPr fontId="2"/>
  </si>
  <si>
    <t>医薬品卸売業</t>
    <rPh sb="5" eb="6">
      <t>ギョウ</t>
    </rPh>
    <phoneticPr fontId="2"/>
  </si>
  <si>
    <t>情報処理業</t>
    <phoneticPr fontId="2"/>
  </si>
  <si>
    <t>情報処理機器の企画・販売</t>
    <phoneticPr fontId="2"/>
  </si>
  <si>
    <t>治験施設支援業</t>
    <rPh sb="6" eb="7">
      <t>ギョウ</t>
    </rPh>
    <phoneticPr fontId="2"/>
  </si>
  <si>
    <t>（子会社）　　㈱サンメディカル ※</t>
    <rPh sb="1" eb="4">
      <t>コガイシャ</t>
    </rPh>
    <phoneticPr fontId="2"/>
  </si>
  <si>
    <t>Gross profit</t>
    <phoneticPr fontId="2"/>
  </si>
  <si>
    <t>Operating profit</t>
    <phoneticPr fontId="2"/>
  </si>
  <si>
    <t>Net profit</t>
    <phoneticPr fontId="2"/>
  </si>
  <si>
    <t>株主資本</t>
    <phoneticPr fontId="2"/>
  </si>
  <si>
    <t>Equity-to-asset ratio</t>
    <phoneticPr fontId="2"/>
  </si>
  <si>
    <t>利息及び配当金の受取額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ガク</t>
    </rPh>
    <phoneticPr fontId="2"/>
  </si>
  <si>
    <t>棚卸資産の増減額（△は増加）</t>
    <rPh sb="0" eb="1">
      <t>タナ</t>
    </rPh>
    <rPh sb="1" eb="2">
      <t>オロシ</t>
    </rPh>
    <rPh sb="2" eb="4">
      <t>シサン</t>
    </rPh>
    <rPh sb="5" eb="6">
      <t>ゾウ</t>
    </rPh>
    <rPh sb="6" eb="7">
      <t>ゲン</t>
    </rPh>
    <rPh sb="7" eb="8">
      <t>ガク</t>
    </rPh>
    <phoneticPr fontId="2"/>
  </si>
  <si>
    <t>未払消費税等の増減額（△は減少）</t>
    <rPh sb="0" eb="2">
      <t>ミバラ</t>
    </rPh>
    <rPh sb="2" eb="5">
      <t>ショウヒゼイ</t>
    </rPh>
    <rPh sb="5" eb="6">
      <t>トウ</t>
    </rPh>
    <rPh sb="7" eb="8">
      <t>ゾウ</t>
    </rPh>
    <rPh sb="8" eb="9">
      <t>ゲン</t>
    </rPh>
    <rPh sb="9" eb="10">
      <t>ガク</t>
    </rPh>
    <phoneticPr fontId="2"/>
  </si>
  <si>
    <t>貸付けによる支出</t>
    <rPh sb="0" eb="2">
      <t>カシツケ</t>
    </rPh>
    <rPh sb="6" eb="8">
      <t>シシュツ</t>
    </rPh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</si>
  <si>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enTouch K.K.*</t>
    </r>
    <phoneticPr fontId="2"/>
  </si>
  <si>
    <t>貸倒引当金の増減額（△は減少）</t>
    <rPh sb="0" eb="2">
      <t>カシダオレ</t>
    </rPh>
    <rPh sb="2" eb="4">
      <t>ヒキアテ</t>
    </rPh>
    <rPh sb="4" eb="5">
      <t>キン</t>
    </rPh>
    <rPh sb="6" eb="7">
      <t>ゾウ</t>
    </rPh>
    <rPh sb="7" eb="8">
      <t>ゲン</t>
    </rPh>
    <rPh sb="8" eb="9">
      <t>ガク</t>
    </rPh>
    <phoneticPr fontId="2"/>
  </si>
  <si>
    <t>投資有価証券売却及び評価損益（△は益）</t>
    <rPh sb="0" eb="2">
      <t>トウシ</t>
    </rPh>
    <rPh sb="2" eb="4">
      <t>ユウカ</t>
    </rPh>
    <rPh sb="4" eb="6">
      <t>ショウケン</t>
    </rPh>
    <rPh sb="6" eb="8">
      <t>バイキャク</t>
    </rPh>
    <rPh sb="8" eb="9">
      <t>オヨ</t>
    </rPh>
    <rPh sb="10" eb="12">
      <t>ヒョウカ</t>
    </rPh>
    <rPh sb="12" eb="14">
      <t>ソンエキ</t>
    </rPh>
    <rPh sb="17" eb="18">
      <t>エキ</t>
    </rPh>
    <phoneticPr fontId="2"/>
  </si>
  <si>
    <t>売上債権の増減額（△は増加）</t>
    <rPh sb="0" eb="2">
      <t>ウリアゲ</t>
    </rPh>
    <rPh sb="2" eb="4">
      <t>サイケン</t>
    </rPh>
    <rPh sb="5" eb="7">
      <t>ゾウゲン</t>
    </rPh>
    <rPh sb="7" eb="8">
      <t>ガク</t>
    </rPh>
    <phoneticPr fontId="2"/>
  </si>
  <si>
    <t>仕入債務の増減額（△は減少）</t>
    <rPh sb="0" eb="2">
      <t>シイレ</t>
    </rPh>
    <rPh sb="2" eb="4">
      <t>サイム</t>
    </rPh>
    <rPh sb="5" eb="8">
      <t>ゾウゲンガク</t>
    </rPh>
    <rPh sb="7" eb="8">
      <t>ガク</t>
    </rPh>
    <phoneticPr fontId="2"/>
  </si>
  <si>
    <t>短期借入金の純増減額（△は減少）</t>
    <rPh sb="0" eb="2">
      <t>タンキ</t>
    </rPh>
    <rPh sb="2" eb="3">
      <t>シャク</t>
    </rPh>
    <rPh sb="3" eb="5">
      <t>ニュウキン</t>
    </rPh>
    <rPh sb="6" eb="8">
      <t>ジュンゾウ</t>
    </rPh>
    <rPh sb="8" eb="10">
      <t>ゲンガク</t>
    </rPh>
    <phoneticPr fontId="2"/>
  </si>
  <si>
    <t>Decrease (increase) in inventories</t>
    <phoneticPr fontId="2"/>
  </si>
  <si>
    <t>Proceeds from sale of property, plant and equipment</t>
    <phoneticPr fontId="2"/>
  </si>
  <si>
    <t>（子会社）　　㈱テイク・グッド・ケア ※</t>
    <phoneticPr fontId="2"/>
  </si>
  <si>
    <r>
      <t>（孫会社）　九州東邦㈱、㈱幸燿、㈱セイエル、北陸東邦㈱ ※</t>
    </r>
    <r>
      <rPr>
        <sz val="10"/>
        <rFont val="Arial Narrow"/>
        <family val="2"/>
      </rPr>
      <t>1</t>
    </r>
    <r>
      <rPr>
        <sz val="10"/>
        <rFont val="ＭＳ Ｐゴシック"/>
        <family val="3"/>
        <charset val="128"/>
      </rPr>
      <t>、沖縄東邦㈱ ※</t>
    </r>
    <r>
      <rPr>
        <sz val="10"/>
        <rFont val="Arial Narrow"/>
        <family val="2"/>
      </rPr>
      <t>1</t>
    </r>
    <rPh sb="1" eb="2">
      <t>マゴ</t>
    </rPh>
    <rPh sb="22" eb="24">
      <t>ホクリク</t>
    </rPh>
    <rPh sb="24" eb="26">
      <t>トウホウ</t>
    </rPh>
    <phoneticPr fontId="2"/>
  </si>
  <si>
    <r>
      <t>算式｜</t>
    </r>
    <r>
      <rPr>
        <sz val="10"/>
        <rFont val="Arial Narrow"/>
        <family val="2"/>
      </rPr>
      <t>Calculation formula</t>
    </r>
    <rPh sb="0" eb="2">
      <t>サンシキ</t>
    </rPh>
    <phoneticPr fontId="2"/>
  </si>
  <si>
    <r>
      <t>1</t>
    </r>
    <r>
      <rPr>
        <sz val="9"/>
        <rFont val="ＭＳ Ｐゴシック"/>
        <family val="3"/>
        <charset val="128"/>
      </rPr>
      <t xml:space="preserve">株当たり純資産（円）
</t>
    </r>
    <r>
      <rPr>
        <sz val="9"/>
        <rFont val="Arial Narrow"/>
        <family val="2"/>
      </rPr>
      <t>Net assets per share (yen)</t>
    </r>
    <rPh sb="1" eb="2">
      <t>カブ</t>
    </rPh>
    <rPh sb="2" eb="3">
      <t>ア</t>
    </rPh>
    <rPh sb="5" eb="8">
      <t>ジュンシサン</t>
    </rPh>
    <rPh sb="9" eb="10">
      <t>エン</t>
    </rPh>
    <phoneticPr fontId="2"/>
  </si>
  <si>
    <r>
      <rPr>
        <sz val="9"/>
        <rFont val="ＭＳ Ｐゴシック"/>
        <family val="3"/>
        <charset val="128"/>
      </rPr>
      <t xml:space="preserve">損益分岐点（百万円）　※
</t>
    </r>
    <r>
      <rPr>
        <sz val="9"/>
        <rFont val="Arial Narrow"/>
        <family val="2"/>
      </rPr>
      <t>Breakeven point (million yen)*</t>
    </r>
    <rPh sb="0" eb="2">
      <t>ソンエキ</t>
    </rPh>
    <rPh sb="2" eb="5">
      <t>ブンキテン</t>
    </rPh>
    <rPh sb="6" eb="8">
      <t>ヒャクマン</t>
    </rPh>
    <rPh sb="8" eb="9">
      <t>エン</t>
    </rPh>
    <phoneticPr fontId="2"/>
  </si>
  <si>
    <r>
      <rPr>
        <sz val="9"/>
        <rFont val="ＭＳ Ｐゴシック"/>
        <family val="3"/>
        <charset val="128"/>
      </rPr>
      <t>損益分岐点比率（％）　※</t>
    </r>
    <r>
      <rPr>
        <sz val="9"/>
        <rFont val="ＭＳ Ｐゴシック"/>
        <family val="3"/>
        <charset val="128"/>
      </rPr>
      <t xml:space="preserve">
</t>
    </r>
    <r>
      <rPr>
        <sz val="9"/>
        <rFont val="Arial Narrow"/>
        <family val="2"/>
      </rPr>
      <t>Breakeven point ratio (%)*</t>
    </r>
    <rPh sb="0" eb="2">
      <t>ソンエキ</t>
    </rPh>
    <rPh sb="2" eb="5">
      <t>ブンキテン</t>
    </rPh>
    <rPh sb="5" eb="7">
      <t>ヒリツ</t>
    </rPh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</si>
  <si>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take good care Co., Ltd.*</t>
    </r>
    <phoneticPr fontId="2"/>
  </si>
  <si>
    <t>General motor truck transportation business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</si>
  <si>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KYOSO LOGISTICS CO., LTD. *</t>
    </r>
    <phoneticPr fontId="2"/>
  </si>
  <si>
    <t>Cashless payment and factoring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</si>
  <si>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Alpharia Co., Ltd. *</t>
    </r>
    <phoneticPr fontId="2"/>
  </si>
  <si>
    <t>Remote detailling</t>
    <phoneticPr fontId="2"/>
  </si>
  <si>
    <t>Manufacturing and Sales of hygienic materials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</si>
  <si>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Sunmedical., Co. Ltd. *</t>
    </r>
    <phoneticPr fontId="2"/>
  </si>
  <si>
    <t>Ordinary profit</t>
    <phoneticPr fontId="2"/>
  </si>
  <si>
    <t>合計</t>
    <rPh sb="0" eb="2">
      <t>ゴウケイ</t>
    </rPh>
    <phoneticPr fontId="2"/>
  </si>
  <si>
    <t>Total</t>
    <phoneticPr fontId="2"/>
  </si>
  <si>
    <t>売上高</t>
    <phoneticPr fontId="2"/>
  </si>
  <si>
    <t xml:space="preserve">    売上比</t>
    <rPh sb="4" eb="6">
      <t>ウリアゲ</t>
    </rPh>
    <rPh sb="6" eb="7">
      <t>ヒ</t>
    </rPh>
    <phoneticPr fontId="2"/>
  </si>
  <si>
    <t>　 構成比</t>
    <rPh sb="2" eb="5">
      <t>コウセイヒ</t>
    </rPh>
    <phoneticPr fontId="2"/>
  </si>
  <si>
    <t>医薬品卸売事業</t>
    <rPh sb="0" eb="3">
      <t>イヤクヒン</t>
    </rPh>
    <rPh sb="3" eb="4">
      <t>オロシ</t>
    </rPh>
    <rPh sb="4" eb="5">
      <t>ウ</t>
    </rPh>
    <rPh sb="5" eb="7">
      <t>ジギョウ</t>
    </rPh>
    <phoneticPr fontId="2"/>
  </si>
  <si>
    <t>調整</t>
    <rPh sb="0" eb="2">
      <t>チョウセイ</t>
    </rPh>
    <phoneticPr fontId="2"/>
  </si>
  <si>
    <t>2.</t>
    <phoneticPr fontId="2"/>
  </si>
  <si>
    <t>主な経営指標等の推移</t>
    <rPh sb="0" eb="1">
      <t>オモ</t>
    </rPh>
    <rPh sb="2" eb="4">
      <t>ケイエイ</t>
    </rPh>
    <rPh sb="4" eb="6">
      <t>シヒョウ</t>
    </rPh>
    <rPh sb="6" eb="7">
      <t>トウ</t>
    </rPh>
    <rPh sb="8" eb="10">
      <t>スイイ</t>
    </rPh>
    <phoneticPr fontId="2"/>
  </si>
  <si>
    <t>3.</t>
    <phoneticPr fontId="2"/>
  </si>
  <si>
    <t>医薬品卸売事業</t>
    <rPh sb="0" eb="3">
      <t>イヤクヒン</t>
    </rPh>
    <rPh sb="3" eb="5">
      <t>オロシウリ</t>
    </rPh>
    <rPh sb="5" eb="7">
      <t>ジギョウ</t>
    </rPh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</si>
  <si>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</si>
  <si>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</si>
  <si>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</si>
  <si>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</si>
  <si>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</si>
  <si>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</si>
  <si>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r>
      <rPr>
        <sz val="9"/>
        <rFont val="ＭＳ Ｐゴシック"/>
        <family val="3"/>
        <charset val="128"/>
      </rPr>
      <t>医薬品卸売事業</t>
    </r>
    <rPh sb="0" eb="3">
      <t>イヤクヒン</t>
    </rPh>
    <rPh sb="3" eb="4">
      <t>オロシ</t>
    </rPh>
    <rPh sb="4" eb="5">
      <t>ウ</t>
    </rPh>
    <rPh sb="5" eb="7">
      <t>ジギョウ</t>
    </rPh>
    <phoneticPr fontId="2"/>
  </si>
  <si>
    <r>
      <rPr>
        <sz val="9"/>
        <rFont val="ＭＳ Ｐゴシック"/>
        <family val="3"/>
        <charset val="128"/>
      </rPr>
      <t>調剤薬局事業</t>
    </r>
    <rPh sb="0" eb="2">
      <t>チョウザイ</t>
    </rPh>
    <rPh sb="2" eb="4">
      <t>ヤッキョク</t>
    </rPh>
    <rPh sb="4" eb="6">
      <t>ジギョウ</t>
    </rPh>
    <phoneticPr fontId="2"/>
  </si>
  <si>
    <r>
      <rPr>
        <sz val="9"/>
        <rFont val="ＭＳ Ｐゴシック"/>
        <family val="3"/>
        <charset val="128"/>
      </rPr>
      <t>調整</t>
    </r>
    <rPh sb="0" eb="2">
      <t>チョウセイ</t>
    </rPh>
    <phoneticPr fontId="2"/>
  </si>
  <si>
    <r>
      <rPr>
        <sz val="9"/>
        <rFont val="ＭＳ Ｐゴシック"/>
        <family val="3"/>
        <charset val="128"/>
      </rPr>
      <t>医薬品卸売事業</t>
    </r>
    <rPh sb="4" eb="5">
      <t>ウ</t>
    </rPh>
    <phoneticPr fontId="2"/>
  </si>
  <si>
    <r>
      <rPr>
        <sz val="9"/>
        <rFont val="ＭＳ Ｐゴシック"/>
        <family val="3"/>
        <charset val="128"/>
      </rPr>
      <t>調剤薬局事業</t>
    </r>
    <r>
      <rPr>
        <sz val="10"/>
        <rFont val="Arial Narrow"/>
        <family val="2"/>
      </rPr>
      <t/>
    </r>
    <phoneticPr fontId="2"/>
  </si>
  <si>
    <r>
      <t>（関連会社）　</t>
    </r>
    <r>
      <rPr>
        <sz val="10"/>
        <rFont val="ＭＳ Ｐゴシック"/>
        <family val="3"/>
        <charset val="128"/>
      </rPr>
      <t>あゆみ製薬ホールディングス㈱ ※、あゆみ製薬㈱ ※</t>
    </r>
    <phoneticPr fontId="2"/>
  </si>
  <si>
    <r>
      <rPr>
        <sz val="9"/>
        <rFont val="ＭＳ Ｐゴシック"/>
        <family val="3"/>
        <charset val="128"/>
      </rPr>
      <t>※</t>
    </r>
    <r>
      <rPr>
        <sz val="9"/>
        <rFont val="ＭＳ Ｐゴシック"/>
        <family val="3"/>
        <charset val="128"/>
      </rPr>
      <t>　持分法適用会社です。　</t>
    </r>
    <r>
      <rPr>
        <sz val="9"/>
        <rFont val="Arial Narrow"/>
        <family val="2"/>
      </rPr>
      <t xml:space="preserve">* Equity-method affiliate
 </t>
    </r>
    <phoneticPr fontId="2"/>
  </si>
  <si>
    <r>
      <t>(</t>
    </r>
    <r>
      <rPr>
        <sz val="10"/>
        <rFont val="ＭＳ Ｐゴシック"/>
        <family val="3"/>
        <charset val="128"/>
      </rPr>
      <t>子会社</t>
    </r>
    <r>
      <rPr>
        <sz val="10"/>
        <rFont val="Arial Narrow"/>
        <family val="2"/>
      </rPr>
      <t>)</t>
    </r>
    <r>
      <rPr>
        <sz val="10"/>
        <rFont val="ＭＳ Ｐゴシック"/>
        <family val="3"/>
        <charset val="128"/>
      </rPr>
      <t>　㈱ネグジット総研</t>
    </r>
    <r>
      <rPr>
        <sz val="10"/>
        <rFont val="Arial Narrow"/>
        <family val="2"/>
      </rPr>
      <t xml:space="preserve"> 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</si>
  <si>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Nextit Research Institute, Inc </t>
    </r>
    <phoneticPr fontId="2"/>
  </si>
  <si>
    <r>
      <t>(</t>
    </r>
    <r>
      <rPr>
        <sz val="10"/>
        <rFont val="ＭＳ Ｐゴシック"/>
        <family val="3"/>
        <charset val="128"/>
      </rPr>
      <t>子会社</t>
    </r>
    <r>
      <rPr>
        <sz val="10"/>
        <rFont val="Arial Narrow"/>
        <family val="2"/>
      </rPr>
      <t>)</t>
    </r>
    <r>
      <rPr>
        <sz val="10"/>
        <rFont val="ＭＳ Ｐゴシック"/>
        <family val="3"/>
        <charset val="128"/>
      </rPr>
      <t>　㈱</t>
    </r>
    <r>
      <rPr>
        <sz val="10"/>
        <rFont val="Arial Narrow"/>
        <family val="2"/>
      </rPr>
      <t>e</t>
    </r>
    <r>
      <rPr>
        <sz val="10"/>
        <rFont val="ＭＳ Ｐゴシック"/>
        <family val="3"/>
        <charset val="128"/>
      </rPr>
      <t>健康ショップ</t>
    </r>
    <r>
      <rPr>
        <sz val="10"/>
        <rFont val="Arial Narrow"/>
        <family val="2"/>
      </rPr>
      <t xml:space="preserve"> 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</si>
  <si>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eKenkoshop Corporation </t>
    </r>
    <phoneticPr fontId="2"/>
  </si>
  <si>
    <r>
      <t>(</t>
    </r>
    <r>
      <rPr>
        <sz val="10"/>
        <rFont val="ＭＳ Ｐゴシック"/>
        <family val="3"/>
        <charset val="128"/>
      </rPr>
      <t>子会社</t>
    </r>
    <r>
      <rPr>
        <sz val="10"/>
        <rFont val="Arial Narrow"/>
        <family val="2"/>
      </rPr>
      <t>)</t>
    </r>
    <r>
      <rPr>
        <sz val="10"/>
        <rFont val="ＭＳ Ｐゴシック"/>
        <family val="3"/>
        <charset val="128"/>
      </rPr>
      <t>　㈱</t>
    </r>
    <r>
      <rPr>
        <sz val="10"/>
        <rFont val="Arial Narrow"/>
        <family val="2"/>
      </rPr>
      <t>e</t>
    </r>
    <r>
      <rPr>
        <sz val="10"/>
        <rFont val="ＭＳ Ｐゴシック"/>
        <family val="3"/>
        <charset val="128"/>
      </rPr>
      <t>ヘルスケア</t>
    </r>
    <r>
      <rPr>
        <sz val="10"/>
        <rFont val="Arial Narrow"/>
        <family val="2"/>
      </rPr>
      <t xml:space="preserve"> 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</si>
  <si>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K.K.eHealthcare </t>
    </r>
    <phoneticPr fontId="2"/>
  </si>
  <si>
    <r>
      <t xml:space="preserve">（1）主な経営指標 / </t>
    </r>
    <r>
      <rPr>
        <sz val="10"/>
        <rFont val="Arial Narrow"/>
        <family val="2"/>
      </rPr>
      <t>Main management indicator</t>
    </r>
    <rPh sb="3" eb="4">
      <t>オモ</t>
    </rPh>
    <rPh sb="5" eb="7">
      <t>ケイエイ</t>
    </rPh>
    <rPh sb="7" eb="9">
      <t>シヒョウ</t>
    </rPh>
    <phoneticPr fontId="2"/>
  </si>
  <si>
    <r>
      <t xml:space="preserve">（2）セグメント別状況 / </t>
    </r>
    <r>
      <rPr>
        <sz val="10"/>
        <rFont val="Arial Narrow"/>
        <family val="2"/>
      </rPr>
      <t>Segment information</t>
    </r>
    <rPh sb="8" eb="9">
      <t>ベツ</t>
    </rPh>
    <rPh sb="9" eb="11">
      <t>ジョウキョウ</t>
    </rPh>
    <phoneticPr fontId="2"/>
  </si>
  <si>
    <r>
      <t xml:space="preserve">①売上高 / </t>
    </r>
    <r>
      <rPr>
        <sz val="10"/>
        <rFont val="Arial Narrow"/>
        <family val="2"/>
      </rPr>
      <t>Net sales</t>
    </r>
    <rPh sb="1" eb="3">
      <t>ウリアゲ</t>
    </rPh>
    <rPh sb="3" eb="4">
      <t>ダカ</t>
    </rPh>
    <phoneticPr fontId="2"/>
  </si>
  <si>
    <r>
      <t xml:space="preserve">②営業利益 / </t>
    </r>
    <r>
      <rPr>
        <sz val="10"/>
        <rFont val="Arial Narrow"/>
        <family val="2"/>
      </rPr>
      <t>Operating profit</t>
    </r>
    <rPh sb="1" eb="3">
      <t>エイギョウ</t>
    </rPh>
    <rPh sb="3" eb="5">
      <t>リエキ</t>
    </rPh>
    <phoneticPr fontId="2"/>
  </si>
  <si>
    <t>自己資本比率</t>
    <phoneticPr fontId="2"/>
  </si>
  <si>
    <r>
      <t>（関連会社）　酒井薬品㈱ ※</t>
    </r>
    <r>
      <rPr>
        <sz val="10"/>
        <rFont val="Arial Narrow"/>
        <family val="2"/>
      </rPr>
      <t>2</t>
    </r>
    <phoneticPr fontId="2"/>
  </si>
  <si>
    <r>
      <t xml:space="preserve">③従業員数 / </t>
    </r>
    <r>
      <rPr>
        <sz val="10"/>
        <rFont val="Arial Narrow"/>
        <family val="2"/>
      </rPr>
      <t>Employees</t>
    </r>
    <rPh sb="1" eb="4">
      <t>ジュウギョウイン</t>
    </rPh>
    <rPh sb="4" eb="5">
      <t>スウ</t>
    </rPh>
    <phoneticPr fontId="2"/>
  </si>
  <si>
    <r>
      <t>(Affiliate)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SAKAI MEDICINES CO., LTD. *2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</si>
  <si>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Toho Real Estate Co., Ltd. *</t>
    </r>
    <phoneticPr fontId="2"/>
  </si>
  <si>
    <r>
      <t>(Sub-subsidiaries)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Kyushu Toho Co., Ltd.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KOYO Co., Ltd.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SAYWELL inc.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Hokuriku Toho Co., Ltd.*1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Okinawa Toho Co., Ltd.*1</t>
    </r>
    <phoneticPr fontId="2"/>
  </si>
  <si>
    <r>
      <t>（</t>
    </r>
    <r>
      <rPr>
        <sz val="10"/>
        <rFont val="Arial Narrow"/>
        <family val="2"/>
      </rPr>
      <t>1</t>
    </r>
    <r>
      <rPr>
        <sz val="10"/>
        <rFont val="ＭＳ Ｐゴシック"/>
        <family val="3"/>
        <charset val="128"/>
      </rPr>
      <t>）業態別売上高の状況</t>
    </r>
    <r>
      <rPr>
        <sz val="10"/>
        <rFont val="Arial Narrow"/>
        <family val="2"/>
      </rPr>
      <t xml:space="preserve"> / Net sales by customers</t>
    </r>
    <rPh sb="3" eb="5">
      <t>ギョウタイ</t>
    </rPh>
    <rPh sb="5" eb="6">
      <t>ベツ</t>
    </rPh>
    <rPh sb="6" eb="9">
      <t>ウリアゲダカ</t>
    </rPh>
    <rPh sb="10" eb="12">
      <t>ジョウキョウ</t>
    </rPh>
    <phoneticPr fontId="2"/>
  </si>
  <si>
    <t>販売費及び一般管理費費</t>
    <rPh sb="0" eb="1">
      <t>ハン</t>
    </rPh>
    <rPh sb="1" eb="2">
      <t>バイ</t>
    </rPh>
    <rPh sb="2" eb="3">
      <t>ヒ</t>
    </rPh>
    <rPh sb="3" eb="4">
      <t>オヨ</t>
    </rPh>
    <rPh sb="5" eb="7">
      <t>イッパン</t>
    </rPh>
    <rPh sb="7" eb="10">
      <t>カンリヒ</t>
    </rPh>
    <rPh sb="10" eb="11">
      <t>ヒ</t>
    </rPh>
    <phoneticPr fontId="2"/>
  </si>
  <si>
    <t>運賃荷造費</t>
    <rPh sb="0" eb="2">
      <t>ウンチン</t>
    </rPh>
    <rPh sb="2" eb="3">
      <t>ニ</t>
    </rPh>
    <rPh sb="3" eb="4">
      <t>ヅクリ</t>
    </rPh>
    <rPh sb="4" eb="5">
      <t>ヒ</t>
    </rPh>
    <phoneticPr fontId="2"/>
  </si>
  <si>
    <t>Other peripheral businesses</t>
  </si>
  <si>
    <t>Other peripheral businesses</t>
    <phoneticPr fontId="2"/>
  </si>
  <si>
    <t>Pharmaceutical manufacturing and sales business</t>
  </si>
  <si>
    <t>Pharmaceutical manufacturing and sales business</t>
    <phoneticPr fontId="2"/>
  </si>
  <si>
    <t>SMO business</t>
    <phoneticPr fontId="2"/>
  </si>
  <si>
    <t>Information equipment sales business</t>
    <phoneticPr fontId="2"/>
  </si>
  <si>
    <t>SMO business</t>
    <phoneticPr fontId="2"/>
  </si>
  <si>
    <t>Management of dispensing pharmacy business company</t>
    <phoneticPr fontId="2"/>
  </si>
  <si>
    <t>Pharmaceutical wholesaling business</t>
    <phoneticPr fontId="2"/>
  </si>
  <si>
    <t>Dispensing pharmacy business</t>
    <phoneticPr fontId="2"/>
  </si>
  <si>
    <t>Pharmaceutical wholesaling business</t>
    <phoneticPr fontId="2"/>
  </si>
  <si>
    <t>Dispensing pharmacy business</t>
    <phoneticPr fontId="2"/>
  </si>
  <si>
    <t>Pharmaceutical wholesaling business</t>
    <phoneticPr fontId="2"/>
  </si>
  <si>
    <r>
      <rPr>
        <sz val="10"/>
        <rFont val="ＭＳ Ｐゴシック"/>
        <family val="3"/>
        <charset val="128"/>
      </rPr>
      <t>※</t>
    </r>
    <r>
      <rPr>
        <sz val="10"/>
        <rFont val="Arial Narrow"/>
        <family val="2"/>
      </rPr>
      <t xml:space="preserve">  </t>
    </r>
    <r>
      <rPr>
        <sz val="10"/>
        <rFont val="ＭＳ Ｐゴシック"/>
        <family val="3"/>
        <charset val="128"/>
      </rPr>
      <t>損益分岐点の算出は、売上原価と販管費のうち車両経費・交際費・販売促進費・広告宣伝費・運賃荷造費・仮払消費税未控除費用を変動費として計算しています。</t>
    </r>
    <rPh sb="3" eb="5">
      <t>ソンエキ</t>
    </rPh>
    <rPh sb="5" eb="8">
      <t>ブンキテン</t>
    </rPh>
    <rPh sb="9" eb="11">
      <t>サンシュツ</t>
    </rPh>
    <rPh sb="13" eb="15">
      <t>ウリアゲ</t>
    </rPh>
    <rPh sb="15" eb="17">
      <t>ゲンカ</t>
    </rPh>
    <rPh sb="18" eb="19">
      <t>ハン</t>
    </rPh>
    <rPh sb="19" eb="20">
      <t>カン</t>
    </rPh>
    <rPh sb="20" eb="21">
      <t>ヒ</t>
    </rPh>
    <rPh sb="24" eb="26">
      <t>シャリョウ</t>
    </rPh>
    <rPh sb="26" eb="28">
      <t>ケイヒ</t>
    </rPh>
    <rPh sb="29" eb="32">
      <t>コウサイヒ</t>
    </rPh>
    <rPh sb="33" eb="35">
      <t>ハンバイ</t>
    </rPh>
    <rPh sb="35" eb="37">
      <t>ソクシン</t>
    </rPh>
    <rPh sb="37" eb="38">
      <t>ヒ</t>
    </rPh>
    <rPh sb="39" eb="41">
      <t>コウコク</t>
    </rPh>
    <rPh sb="41" eb="44">
      <t>センデンヒ</t>
    </rPh>
    <rPh sb="45" eb="47">
      <t>ウンチン</t>
    </rPh>
    <rPh sb="47" eb="48">
      <t>ニ</t>
    </rPh>
    <rPh sb="48" eb="49">
      <t>ツク</t>
    </rPh>
    <rPh sb="49" eb="50">
      <t>ヒ</t>
    </rPh>
    <rPh sb="51" eb="53">
      <t>カリバラ</t>
    </rPh>
    <rPh sb="53" eb="56">
      <t>ショウヒゼイ</t>
    </rPh>
    <rPh sb="56" eb="57">
      <t>ミ</t>
    </rPh>
    <rPh sb="57" eb="59">
      <t>コウジョ</t>
    </rPh>
    <rPh sb="59" eb="61">
      <t>ヒヨウ</t>
    </rPh>
    <rPh sb="62" eb="64">
      <t>ヘンドウ</t>
    </rPh>
    <rPh sb="64" eb="65">
      <t>ヒ</t>
    </rPh>
    <rPh sb="68" eb="70">
      <t>ケイサン</t>
    </rPh>
    <phoneticPr fontId="2"/>
  </si>
  <si>
    <t>Ratio to sales</t>
    <phoneticPr fontId="2"/>
  </si>
  <si>
    <t>* For breakeven point calculation, variable costs include cost of sales as well as vehicle expenses, entertainment expenses, promotion expenses, advertising expenses, packing and transportation costs and non-deductible temporary paid consumption tax expense out of selling, general and administrative expenses.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</si>
  <si>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TOHO PHARMACEUTICAL CO., LTD.</t>
    </r>
    <phoneticPr fontId="2"/>
  </si>
  <si>
    <t>沿革</t>
    <rPh sb="0" eb="2">
      <t>エンカク</t>
    </rPh>
    <phoneticPr fontId="2"/>
  </si>
  <si>
    <t>History</t>
  </si>
  <si>
    <t>財務諸表（連結貸借対照表）</t>
    <rPh sb="0" eb="2">
      <t>ザイム</t>
    </rPh>
    <rPh sb="2" eb="4">
      <t>ショヒョウ</t>
    </rPh>
    <rPh sb="5" eb="7">
      <t>レンケツ</t>
    </rPh>
    <rPh sb="7" eb="9">
      <t>タイシャク</t>
    </rPh>
    <rPh sb="9" eb="12">
      <t>タイショウヒョウ</t>
    </rPh>
    <phoneticPr fontId="2"/>
  </si>
  <si>
    <r>
      <rPr>
        <sz val="10"/>
        <rFont val="ＭＳ Ｐゴシック"/>
        <family val="3"/>
        <charset val="128"/>
      </rPr>
      <t>財務諸表（連結キャッシュフロー計算書）</t>
    </r>
    <rPh sb="0" eb="2">
      <t>ザイム</t>
    </rPh>
    <rPh sb="2" eb="4">
      <t>ショヒョウ</t>
    </rPh>
    <rPh sb="5" eb="7">
      <t>レンケツ</t>
    </rPh>
    <rPh sb="15" eb="18">
      <t>ケイサンショ</t>
    </rPh>
    <phoneticPr fontId="2"/>
  </si>
  <si>
    <t>Consolidated balance sheets</t>
  </si>
  <si>
    <t>Consolidated profit and loss statements</t>
  </si>
  <si>
    <t>Consolidated statements of cash flows</t>
  </si>
  <si>
    <t>10.</t>
    <phoneticPr fontId="2"/>
  </si>
  <si>
    <r>
      <t>2.</t>
    </r>
    <r>
      <rPr>
        <b/>
        <sz val="10"/>
        <color indexed="9"/>
        <rFont val="ＭＳ Ｐゴシック"/>
        <family val="3"/>
        <charset val="128"/>
      </rPr>
      <t>沿革｜</t>
    </r>
    <r>
      <rPr>
        <b/>
        <sz val="10"/>
        <color indexed="9"/>
        <rFont val="Arial Narrow"/>
        <family val="2"/>
      </rPr>
      <t>History</t>
    </r>
    <rPh sb="2" eb="4">
      <t>エンカク</t>
    </rPh>
    <phoneticPr fontId="2"/>
  </si>
  <si>
    <t>沿革</t>
    <rPh sb="0" eb="2">
      <t>エンカク</t>
    </rPh>
    <phoneticPr fontId="2"/>
  </si>
  <si>
    <r>
      <rPr>
        <sz val="10"/>
        <rFont val="ＭＳ Ｐゴシック"/>
        <family val="3"/>
        <charset val="128"/>
      </rPr>
      <t>東京都世田谷区において東邦薬品株式会社を設立（資本金</t>
    </r>
    <r>
      <rPr>
        <sz val="10"/>
        <rFont val="Arial Narrow"/>
        <family val="2"/>
      </rPr>
      <t>30</t>
    </r>
    <r>
      <rPr>
        <sz val="10"/>
        <rFont val="ＭＳ Ｐゴシック"/>
        <family val="3"/>
        <charset val="128"/>
      </rPr>
      <t>万円）、医薬品販売業者として病院等に対する医薬品の卸売を開始</t>
    </r>
    <phoneticPr fontId="2"/>
  </si>
  <si>
    <r>
      <rPr>
        <sz val="10"/>
        <rFont val="ＭＳ Ｐゴシック"/>
        <family val="3"/>
        <charset val="128"/>
      </rPr>
      <t>東京店頭登録銘柄として株式を公開</t>
    </r>
  </si>
  <si>
    <r>
      <rPr>
        <sz val="10"/>
        <rFont val="ＭＳ Ｐゴシック"/>
        <family val="3"/>
        <charset val="128"/>
      </rPr>
      <t>東京証券取引所市場第二部に上場</t>
    </r>
  </si>
  <si>
    <r>
      <rPr>
        <sz val="10"/>
        <rFont val="ＭＳ Ｐゴシック"/>
        <family val="3"/>
        <charset val="128"/>
      </rPr>
      <t>東京証券取引所の市場第一部銘柄に指定</t>
    </r>
  </si>
  <si>
    <t>㈱ほくやく、㈱バイタルネット、鍋林㈱、中北薬品㈱、㈱ケーエスケー、㈱アステム、岩渕薬品㈱、㈱オムエルおよび当社による
共同運営会社、㈱葦の会設立を決定</t>
    <rPh sb="39" eb="41">
      <t>イワブチ</t>
    </rPh>
    <rPh sb="41" eb="43">
      <t>ヤクヒン</t>
    </rPh>
    <rPh sb="53" eb="55">
      <t>トウシャ</t>
    </rPh>
    <rPh sb="59" eb="61">
      <t>キョウドウ</t>
    </rPh>
    <rPh sb="61" eb="63">
      <t>ウンエイ</t>
    </rPh>
    <rPh sb="63" eb="65">
      <t>カイシャ</t>
    </rPh>
    <rPh sb="67" eb="68">
      <t>アシ</t>
    </rPh>
    <rPh sb="69" eb="70">
      <t>カイ</t>
    </rPh>
    <rPh sb="70" eb="72">
      <t>セツリツ</t>
    </rPh>
    <rPh sb="73" eb="75">
      <t>ケッテイ</t>
    </rPh>
    <phoneticPr fontId="2"/>
  </si>
  <si>
    <r>
      <rPr>
        <sz val="10"/>
        <rFont val="ＭＳ Ｐゴシック"/>
        <family val="3"/>
        <charset val="128"/>
      </rPr>
      <t>東海東邦㈱を合併</t>
    </r>
    <rPh sb="0" eb="2">
      <t>トウカイ</t>
    </rPh>
    <rPh sb="2" eb="4">
      <t>トウホウ</t>
    </rPh>
    <rPh sb="6" eb="8">
      <t>ガッペイ</t>
    </rPh>
    <phoneticPr fontId="2"/>
  </si>
  <si>
    <r>
      <rPr>
        <sz val="10"/>
        <rFont val="ＭＳ Ｐゴシック"/>
        <family val="3"/>
        <charset val="128"/>
      </rPr>
      <t>鶴原吉井㈱と㈱ヤクシンを統合（新会社名：九州東邦㈱）</t>
    </r>
    <rPh sb="0" eb="2">
      <t>ツルハラ</t>
    </rPh>
    <rPh sb="2" eb="4">
      <t>ヨシイ</t>
    </rPh>
    <rPh sb="12" eb="14">
      <t>トウゴウ</t>
    </rPh>
    <rPh sb="15" eb="16">
      <t>シン</t>
    </rPh>
    <rPh sb="16" eb="18">
      <t>カイシャ</t>
    </rPh>
    <rPh sb="18" eb="19">
      <t>メイ</t>
    </rPh>
    <rPh sb="20" eb="22">
      <t>キュウシュウ</t>
    </rPh>
    <rPh sb="22" eb="24">
      <t>トウホウ</t>
    </rPh>
    <phoneticPr fontId="2"/>
  </si>
  <si>
    <r>
      <rPr>
        <sz val="10"/>
        <rFont val="ＭＳ Ｐゴシック"/>
        <family val="3"/>
        <charset val="128"/>
      </rPr>
      <t>国分㈱</t>
    </r>
    <r>
      <rPr>
        <sz val="10"/>
        <rFont val="ＭＳ Ｐゴシック"/>
        <family val="3"/>
        <charset val="128"/>
      </rPr>
      <t>と㈱大木</t>
    </r>
    <r>
      <rPr>
        <sz val="10"/>
        <rFont val="ＭＳ Ｐゴシック"/>
        <family val="3"/>
        <charset val="128"/>
      </rPr>
      <t>と、</t>
    </r>
    <r>
      <rPr>
        <sz val="10"/>
        <rFont val="Arial Narrow"/>
        <family val="2"/>
      </rPr>
      <t>3</t>
    </r>
    <r>
      <rPr>
        <sz val="10"/>
        <rFont val="ＭＳ Ｐゴシック"/>
        <family val="3"/>
        <charset val="128"/>
      </rPr>
      <t>社業務提携</t>
    </r>
    <phoneticPr fontId="2"/>
  </si>
  <si>
    <r>
      <rPr>
        <sz val="10"/>
        <rFont val="ＭＳ Ｐゴシック"/>
        <family val="3"/>
        <charset val="128"/>
      </rPr>
      <t>本間東邦㈱、㈱幸燿を完全子会社化</t>
    </r>
    <rPh sb="0" eb="2">
      <t>ホンマ</t>
    </rPh>
    <rPh sb="2" eb="4">
      <t>トウホウ</t>
    </rPh>
    <rPh sb="7" eb="9">
      <t>コウヨウ</t>
    </rPh>
    <rPh sb="10" eb="12">
      <t>カンゼン</t>
    </rPh>
    <rPh sb="12" eb="16">
      <t>コガイシャカ</t>
    </rPh>
    <phoneticPr fontId="2"/>
  </si>
  <si>
    <r>
      <rPr>
        <sz val="10"/>
        <rFont val="ＭＳ Ｐゴシック"/>
        <family val="3"/>
        <charset val="128"/>
      </rPr>
      <t>山口東邦㈱･小川東邦㈱を完全子会社化</t>
    </r>
    <rPh sb="6" eb="8">
      <t>オガワ</t>
    </rPh>
    <rPh sb="8" eb="10">
      <t>トウホウ</t>
    </rPh>
    <rPh sb="12" eb="14">
      <t>カンゼン</t>
    </rPh>
    <rPh sb="14" eb="18">
      <t>コガイシャカ</t>
    </rPh>
    <phoneticPr fontId="2"/>
  </si>
  <si>
    <r>
      <rPr>
        <sz val="10"/>
        <rFont val="ＭＳ Ｐゴシック"/>
        <family val="3"/>
        <charset val="128"/>
      </rPr>
      <t>㈱須江薬品、㈱エトスを完全子会社化</t>
    </r>
    <rPh sb="1" eb="3">
      <t>スエ</t>
    </rPh>
    <rPh sb="3" eb="5">
      <t>ヤクヒン</t>
    </rPh>
    <rPh sb="11" eb="13">
      <t>カンゼン</t>
    </rPh>
    <rPh sb="13" eb="17">
      <t>コガイシャカ</t>
    </rPh>
    <phoneticPr fontId="2"/>
  </si>
  <si>
    <r>
      <rPr>
        <sz val="10"/>
        <rFont val="ＭＳ Ｐゴシック"/>
        <family val="3"/>
        <charset val="128"/>
      </rPr>
      <t>長岡薬品㈱を完全子会社化</t>
    </r>
    <rPh sb="0" eb="2">
      <t>ナガオカ</t>
    </rPh>
    <rPh sb="2" eb="4">
      <t>ヤクヒン</t>
    </rPh>
    <rPh sb="6" eb="8">
      <t>カンゼン</t>
    </rPh>
    <rPh sb="8" eb="12">
      <t>コガイシャカ</t>
    </rPh>
    <phoneticPr fontId="2"/>
  </si>
  <si>
    <t>純粋持株会社制へ移行し、商号を東邦ホールディングス㈱へ変更</t>
    <rPh sb="0" eb="2">
      <t>ジュンスイ</t>
    </rPh>
    <rPh sb="2" eb="4">
      <t>モチカブ</t>
    </rPh>
    <rPh sb="4" eb="6">
      <t>ガイシャ</t>
    </rPh>
    <rPh sb="6" eb="7">
      <t>セイ</t>
    </rPh>
    <rPh sb="8" eb="10">
      <t>イコウ</t>
    </rPh>
    <rPh sb="12" eb="14">
      <t>ショウゴウ</t>
    </rPh>
    <rPh sb="15" eb="17">
      <t>トウホウ</t>
    </rPh>
    <rPh sb="27" eb="29">
      <t>ヘンコウ</t>
    </rPh>
    <phoneticPr fontId="2"/>
  </si>
  <si>
    <t>[東邦薬品] ㈱オムエルを完全子会社化</t>
    <rPh sb="13" eb="15">
      <t>カンゼン</t>
    </rPh>
    <rPh sb="15" eb="19">
      <t>コガイシャカ</t>
    </rPh>
    <phoneticPr fontId="2"/>
  </si>
  <si>
    <t>[東邦薬品] ㈱セイナスと㈱オムエルを統合（新会社名：㈱セイエル）</t>
    <rPh sb="19" eb="21">
      <t>トウゴウ</t>
    </rPh>
    <rPh sb="22" eb="23">
      <t>シン</t>
    </rPh>
    <rPh sb="23" eb="26">
      <t>カイシャメイ</t>
    </rPh>
    <phoneticPr fontId="2"/>
  </si>
  <si>
    <t>[東邦薬品] 九州通集団との合弁会社、湖北共創医薬を設立</t>
    <rPh sb="1" eb="3">
      <t>トウホウ</t>
    </rPh>
    <rPh sb="3" eb="5">
      <t>ヤクヒン</t>
    </rPh>
    <rPh sb="10" eb="12">
      <t>シュウダン</t>
    </rPh>
    <phoneticPr fontId="2"/>
  </si>
  <si>
    <t>[東邦薬品] 沖縄東邦㈱を完全子会社化</t>
    <rPh sb="7" eb="9">
      <t>オキナワ</t>
    </rPh>
    <rPh sb="9" eb="11">
      <t>トウホウ</t>
    </rPh>
    <rPh sb="13" eb="15">
      <t>カンゼン</t>
    </rPh>
    <rPh sb="15" eb="19">
      <t>コガイシャカ</t>
    </rPh>
    <phoneticPr fontId="2"/>
  </si>
  <si>
    <t>[東邦薬品] ㈱アスカムを合併</t>
    <rPh sb="13" eb="15">
      <t>ガッペイ</t>
    </rPh>
    <phoneticPr fontId="2"/>
  </si>
  <si>
    <t>[東邦薬品] ㈱ショウエーを合併</t>
    <rPh sb="3" eb="5">
      <t>ヤクヒン</t>
    </rPh>
    <rPh sb="14" eb="16">
      <t>ガッペイ</t>
    </rPh>
    <phoneticPr fontId="2"/>
  </si>
  <si>
    <t>[東邦薬品] 小川東邦㈱、㈱須江薬品、本間東邦㈱、山口東邦㈱を合併</t>
    <rPh sb="31" eb="33">
      <t>ガッペイ</t>
    </rPh>
    <phoneticPr fontId="2"/>
  </si>
  <si>
    <t>[ﾌｧｰﾏｸﾗｽﾀｰ] ㈱ジャパンファーマシー、㈱ヨツバ、㈱みらい、ファーマスクエア㈱、㈱ジャスファーマ、㈱ネストを㈱ファーマみらいに統合</t>
    <rPh sb="67" eb="69">
      <t>トウゴウ</t>
    </rPh>
    <phoneticPr fontId="2"/>
  </si>
  <si>
    <t>[東邦HD］事業持株会社制へ移行 </t>
    <rPh sb="6" eb="8">
      <t>ジギョウ</t>
    </rPh>
    <rPh sb="8" eb="10">
      <t>モチカブ</t>
    </rPh>
    <rPh sb="10" eb="12">
      <t>カイシャ</t>
    </rPh>
    <rPh sb="12" eb="13">
      <t>セイ</t>
    </rPh>
    <rPh sb="14" eb="16">
      <t>イコウ</t>
    </rPh>
    <phoneticPr fontId="2"/>
  </si>
  <si>
    <t>[東邦HD] 監査等委員会設置会社へ移行</t>
    <rPh sb="1" eb="3">
      <t>トウホウ</t>
    </rPh>
    <phoneticPr fontId="2"/>
  </si>
  <si>
    <t>[東邦HD] エール薬品㈱を共創未来ファーマに商号変更</t>
    <rPh sb="10" eb="12">
      <t>ヤクヒン</t>
    </rPh>
    <rPh sb="14" eb="18">
      <t>キョウソウミライ</t>
    </rPh>
    <rPh sb="23" eb="25">
      <t>ショウゴウ</t>
    </rPh>
    <rPh sb="25" eb="27">
      <t>ヘンコウ</t>
    </rPh>
    <phoneticPr fontId="2"/>
  </si>
  <si>
    <t>[東邦薬品] 合同東邦㈱を合併</t>
    <rPh sb="3" eb="5">
      <t>ヤクヒン</t>
    </rPh>
    <rPh sb="7" eb="9">
      <t>ゴウドウ</t>
    </rPh>
    <rPh sb="9" eb="11">
      <t>トウホウ</t>
    </rPh>
    <rPh sb="13" eb="15">
      <t>ガッペイ</t>
    </rPh>
    <phoneticPr fontId="2"/>
  </si>
  <si>
    <r>
      <rPr>
        <sz val="10"/>
        <rFont val="ＭＳ Ｐゴシック"/>
        <family val="3"/>
        <charset val="128"/>
      </rPr>
      <t>[東邦薬品]</t>
    </r>
    <r>
      <rPr>
        <sz val="10"/>
        <rFont val="Arial Narrow"/>
        <family val="2"/>
      </rPr>
      <t xml:space="preserve"> </t>
    </r>
    <r>
      <rPr>
        <sz val="10"/>
        <rFont val="ＭＳ Ｐゴシック"/>
        <family val="3"/>
        <charset val="128"/>
      </rPr>
      <t>協栄薬品㈱を北陸東邦㈱に商号変更し完全子会社化</t>
    </r>
    <rPh sb="7" eb="9">
      <t>キョウエイ</t>
    </rPh>
    <rPh sb="9" eb="11">
      <t>ヤクヒン</t>
    </rPh>
    <rPh sb="29" eb="30">
      <t>カ</t>
    </rPh>
    <phoneticPr fontId="2"/>
  </si>
  <si>
    <r>
      <rPr>
        <sz val="10"/>
        <rFont val="ＭＳ Ｐゴシック"/>
        <family val="3"/>
        <charset val="128"/>
      </rPr>
      <t>[東邦HD]</t>
    </r>
    <r>
      <rPr>
        <sz val="10"/>
        <rFont val="Arial Narrow"/>
        <family val="2"/>
      </rPr>
      <t xml:space="preserve"> </t>
    </r>
    <r>
      <rPr>
        <sz val="10"/>
        <rFont val="ＭＳ Ｐゴシック"/>
        <family val="3"/>
        <charset val="128"/>
      </rPr>
      <t>東京証券取引所のプライム市場へ移行</t>
    </r>
    <rPh sb="7" eb="9">
      <t>トウキョウ</t>
    </rPh>
    <rPh sb="9" eb="11">
      <t>ショウケン</t>
    </rPh>
    <rPh sb="11" eb="13">
      <t>トリヒキ</t>
    </rPh>
    <rPh sb="13" eb="14">
      <t>ジョ</t>
    </rPh>
    <rPh sb="19" eb="21">
      <t>シジョウ</t>
    </rPh>
    <rPh sb="22" eb="24">
      <t>イコウ</t>
    </rPh>
    <phoneticPr fontId="2"/>
  </si>
  <si>
    <t>History</t>
    <phoneticPr fontId="2"/>
  </si>
  <si>
    <t>TOHO PHARMACEUTICAL CO., LTD. in Setagaya-ku, Tokyo is founded (capital was \ 300,000) to start pharmaceutical wholesales to hospitals as a pharmaceutical selling company.</t>
    <phoneticPr fontId="2"/>
  </si>
  <si>
    <t>TOHO PHARMACEUTICAL listed on the OTC (over-the-counter) market.</t>
    <phoneticPr fontId="2"/>
  </si>
  <si>
    <t>TOHO PHARMACEUTICAL listed on the Second Section of Tokyo Stock Exchange.</t>
    <phoneticPr fontId="2"/>
  </si>
  <si>
    <t>TOHO PHARMACEUTICAL listed on the First Section of Tokyo Stock Exchange.</t>
    <phoneticPr fontId="2"/>
  </si>
  <si>
    <t>HOKUYAKU Inc., VITAL-NET, INC., Nabelin Co.,Ltd., NAKAKITA Co.,ltd, KSK CO., LTD., ASTEM, Inc., IWABUCHI YAKUHIN Inc., OMWELL, Inc. and TOHO PHARMACEUTICAL decide to set up a Joint management company, HEREON Inc.</t>
    <phoneticPr fontId="2"/>
  </si>
  <si>
    <t>Tokai Toho is merged with TOHO PHARMACEUTICAL.</t>
    <phoneticPr fontId="2"/>
  </si>
  <si>
    <t>YAKUSHIN  is merged with Tsuruhara Yoshii to establish Kyushu Toho Co., Ltd.</t>
    <phoneticPr fontId="2"/>
  </si>
  <si>
    <t>Enters into business alliance with OHKI Co., Ltd. and KOKUBU.</t>
    <phoneticPr fontId="2"/>
  </si>
  <si>
    <t>TOHO PHARMACEUTICAL invested in Jointown Pharmaceutical Group Co., Ltd.</t>
    <phoneticPr fontId="2"/>
  </si>
  <si>
    <t xml:space="preserve">Honma Toho Co., Ltd. and KOYO Co., Ltd. becomes a wholly owned subsidiaries. </t>
    <phoneticPr fontId="2"/>
  </si>
  <si>
    <t>Yamaguchi Toho Co., Ltd. and Ogawa Toho Co., Ltd. becomes a wholly owned subsidiaries.</t>
    <phoneticPr fontId="2"/>
  </si>
  <si>
    <t xml:space="preserve">Sue Pharmaceutical Co., Ltd. and Ethos inc. becomes a wholly owned subsidiaries. </t>
    <phoneticPr fontId="2"/>
  </si>
  <si>
    <t xml:space="preserve">Nagaoka Pharmaceutical Co., Ltd. becomes a wholly owned subsidiary. </t>
    <phoneticPr fontId="2"/>
  </si>
  <si>
    <t>Shift to a pure holding company structure and change of the company name to TOHO HOLDINGS CO., LTD.</t>
    <phoneticPr fontId="2"/>
  </si>
  <si>
    <t xml:space="preserve">OMWELL becomes a wholly owned subsidiary. </t>
    <phoneticPr fontId="2"/>
  </si>
  <si>
    <t>SANUS is merged with OMWELL to establish SAYWELL Inc.</t>
    <phoneticPr fontId="2"/>
  </si>
  <si>
    <t>TOHO HOLDINGS has established Hubei Kyoso Pharmaceutical Co., Ltd.,(Joint venture company) with Jointown Pharmaceutical Group.</t>
    <phoneticPr fontId="2"/>
  </si>
  <si>
    <t>Okinawa Toho Co., Ltd. becomes a wholly owned subsidiary.</t>
    <phoneticPr fontId="2"/>
  </si>
  <si>
    <t>ASUCOME CO., LTD., is merged with Toho Pharmaceutical.</t>
    <phoneticPr fontId="2"/>
  </si>
  <si>
    <t>SHOUEI CO., LTD., is merged with Toho Pharmaceutical.</t>
    <phoneticPr fontId="2"/>
  </si>
  <si>
    <t>Ogawa Toho, Sue Pharmaceutical, Honma Toho and Yamaguchi Toho are merged with TOHO PHARMACEUTICAL.</t>
    <phoneticPr fontId="2"/>
  </si>
  <si>
    <t>The Reorganization of Dispensing Pharmacy Business Companies (Japan Pharmacy, Yotsuba, Mirai,  Pharma Square, Jus-Pharma and Nest are merged with PHARMA MIRAI).</t>
    <phoneticPr fontId="2"/>
  </si>
  <si>
    <t>Shift to an operating holding company structure.</t>
    <phoneticPr fontId="2"/>
  </si>
  <si>
    <t>Shift to a Company with Audit and Supervisory Committee.</t>
    <phoneticPr fontId="2"/>
  </si>
  <si>
    <t xml:space="preserve">Change of the company name from Yell Pharmaceutical Co., Ltd. to KYOSOMIRAI PHARMA CO., LTD. </t>
    <phoneticPr fontId="2"/>
  </si>
  <si>
    <t>Godo Toho Co., Ltd. is merged with TOHO PHARMACEUTICAL.</t>
    <phoneticPr fontId="2"/>
  </si>
  <si>
    <t>Hokuriku Toho Co., Ltd. (former KYOUEI DRUG WHOLESALERS CO., LTD. ) becomes a wholly owned subsidiary.</t>
  </si>
  <si>
    <t>TOHO HOLDINGS listed to the Prime Market in Tokyo Stock Exchange.</t>
    <phoneticPr fontId="2"/>
  </si>
  <si>
    <t>21/3</t>
    <phoneticPr fontId="2"/>
  </si>
  <si>
    <r>
      <t>2023</t>
    </r>
    <r>
      <rPr>
        <sz val="10"/>
        <rFont val="ＭＳ Ｐゴシック"/>
        <family val="3"/>
        <charset val="128"/>
      </rPr>
      <t>年</t>
    </r>
    <r>
      <rPr>
        <sz val="10"/>
        <rFont val="Arial Narrow"/>
        <family val="2"/>
      </rPr>
      <t>3</t>
    </r>
    <r>
      <rPr>
        <sz val="10"/>
        <rFont val="ＭＳ Ｐゴシック"/>
        <family val="3"/>
        <charset val="128"/>
      </rPr>
      <t>月</t>
    </r>
    <r>
      <rPr>
        <sz val="10"/>
        <rFont val="Arial Narrow"/>
        <family val="2"/>
      </rPr>
      <t>31</t>
    </r>
    <r>
      <rPr>
        <sz val="10"/>
        <rFont val="ＭＳ Ｐゴシック"/>
        <family val="3"/>
        <charset val="128"/>
      </rPr>
      <t>日現在｜</t>
    </r>
    <r>
      <rPr>
        <sz val="10"/>
        <rFont val="Arial Narrow"/>
        <family val="2"/>
      </rPr>
      <t>As of March 31, 2023</t>
    </r>
    <phoneticPr fontId="2"/>
  </si>
  <si>
    <r>
      <rPr>
        <sz val="9"/>
        <rFont val="ＭＳ Ｐゴシック"/>
        <family val="3"/>
        <charset val="128"/>
      </rPr>
      <t>※</t>
    </r>
    <r>
      <rPr>
        <sz val="9"/>
        <rFont val="Arial Narrow"/>
        <family val="2"/>
      </rPr>
      <t>1</t>
    </r>
    <r>
      <rPr>
        <sz val="9"/>
        <rFont val="ＭＳ Ｐゴシック"/>
        <family val="3"/>
        <charset val="128"/>
      </rPr>
      <t>　非連結会社です。　</t>
    </r>
    <r>
      <rPr>
        <sz val="9"/>
        <rFont val="Arial Narrow"/>
        <family val="2"/>
      </rPr>
      <t xml:space="preserve"> *1 Un-consolidated companies</t>
    </r>
    <phoneticPr fontId="2"/>
  </si>
  <si>
    <t>（孫会社）　㈱ファーマみらい、㈱ファーマダイワ、　㈱J.みらいメディカル、㈲キュア、ベガファーマ㈱、(株)ストレチア※</t>
    <rPh sb="50" eb="53">
      <t>カブシキガイシャ</t>
    </rPh>
    <phoneticPr fontId="2"/>
  </si>
  <si>
    <r>
      <t>(Sub-subsidiaries)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PHARMA MIRAI INC.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PHARMA DAIWA,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J.MIRAIMEDICAL,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Cure co., Ltd.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VEGA PHARMA, Strelitzia *</t>
    </r>
    <phoneticPr fontId="2"/>
  </si>
  <si>
    <r>
      <t>(Affiliates)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 AYUMI Pharmaceutical Holdings*.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AYUMI Pharmaceutical Corporation *</t>
    </r>
    <phoneticPr fontId="2"/>
  </si>
  <si>
    <r>
      <rPr>
        <sz val="9"/>
        <rFont val="ＭＳ Ｐゴシック"/>
        <family val="3"/>
        <charset val="128"/>
      </rPr>
      <t>※　</t>
    </r>
    <r>
      <rPr>
        <sz val="9"/>
        <rFont val="Arial Narrow"/>
        <family val="2"/>
      </rPr>
      <t>2022</t>
    </r>
    <r>
      <rPr>
        <sz val="9"/>
        <rFont val="ＭＳ Ｐゴシック"/>
        <family val="3"/>
        <charset val="128"/>
      </rPr>
      <t>年</t>
    </r>
    <r>
      <rPr>
        <sz val="9"/>
        <rFont val="Arial Narrow"/>
        <family val="2"/>
      </rPr>
      <t>4</t>
    </r>
    <r>
      <rPr>
        <sz val="9"/>
        <rFont val="ＭＳ Ｐゴシック"/>
        <family val="3"/>
        <charset val="128"/>
      </rPr>
      <t>月より連結化しました。</t>
    </r>
    <r>
      <rPr>
        <sz val="9"/>
        <rFont val="Arial Narrow"/>
        <family val="2"/>
      </rPr>
      <t xml:space="preserve">  * was consolidated in April 2022.</t>
    </r>
    <phoneticPr fontId="2"/>
  </si>
  <si>
    <r>
      <rPr>
        <sz val="9"/>
        <rFont val="ＭＳ Ｐゴシック"/>
        <family val="3"/>
        <charset val="128"/>
      </rPr>
      <t>（百万円</t>
    </r>
    <r>
      <rPr>
        <sz val="9"/>
        <rFont val="Arial Narrow"/>
        <family val="2"/>
      </rPr>
      <t>/million yen</t>
    </r>
    <r>
      <rPr>
        <sz val="9"/>
        <rFont val="ＭＳ Ｐゴシック"/>
        <family val="3"/>
        <charset val="128"/>
      </rPr>
      <t>）</t>
    </r>
    <r>
      <rPr>
        <sz val="9"/>
        <rFont val="Arial Narrow"/>
        <family val="2"/>
      </rPr>
      <t xml:space="preserve"> </t>
    </r>
    <phoneticPr fontId="2"/>
  </si>
  <si>
    <t>18/3</t>
    <phoneticPr fontId="2"/>
  </si>
  <si>
    <t>19/3</t>
    <phoneticPr fontId="2"/>
  </si>
  <si>
    <t>20/3</t>
    <phoneticPr fontId="2"/>
  </si>
  <si>
    <t>21/3</t>
    <phoneticPr fontId="2"/>
  </si>
  <si>
    <t>22/3</t>
    <phoneticPr fontId="2"/>
  </si>
  <si>
    <t>構成比</t>
    <rPh sb="0" eb="3">
      <t>コウセイヒ</t>
    </rPh>
    <phoneticPr fontId="2"/>
  </si>
  <si>
    <t>（資産の部）</t>
    <phoneticPr fontId="2"/>
  </si>
  <si>
    <t>(Assets)</t>
    <phoneticPr fontId="2"/>
  </si>
  <si>
    <r>
      <rPr>
        <sz val="9"/>
        <rFont val="ＭＳ Ｐゴシック"/>
        <family val="3"/>
        <charset val="128"/>
      </rPr>
      <t>Ⅰ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流動資産</t>
    </r>
    <phoneticPr fontId="2"/>
  </si>
  <si>
    <t>Current assets</t>
    <phoneticPr fontId="2"/>
  </si>
  <si>
    <r>
      <t>1.</t>
    </r>
    <r>
      <rPr>
        <sz val="9"/>
        <rFont val="ＭＳ Ｐゴシック"/>
        <family val="3"/>
        <charset val="128"/>
      </rPr>
      <t>現金及び預金</t>
    </r>
  </si>
  <si>
    <t>Cash and deposits</t>
    <phoneticPr fontId="2"/>
  </si>
  <si>
    <r>
      <t>2.</t>
    </r>
    <r>
      <rPr>
        <sz val="9"/>
        <rFont val="ＭＳ Ｐゴシック"/>
        <family val="3"/>
        <charset val="128"/>
      </rPr>
      <t>受取手形及び売掛金</t>
    </r>
  </si>
  <si>
    <t>Notes and accounts
receivable-trade</t>
    <phoneticPr fontId="2"/>
  </si>
  <si>
    <r>
      <rPr>
        <sz val="9"/>
        <color theme="1"/>
        <rFont val="ＭＳ Ｐゴシック"/>
        <family val="3"/>
        <charset val="128"/>
      </rPr>
      <t>━</t>
    </r>
    <phoneticPr fontId="2"/>
  </si>
  <si>
    <r>
      <t>3.</t>
    </r>
    <r>
      <rPr>
        <sz val="9"/>
        <rFont val="ＭＳ Ｐゴシック"/>
        <family val="3"/>
        <charset val="128"/>
      </rPr>
      <t>受取手形</t>
    </r>
    <phoneticPr fontId="2"/>
  </si>
  <si>
    <t>Notes receivable-trade</t>
    <phoneticPr fontId="2"/>
  </si>
  <si>
    <t>━</t>
    <phoneticPr fontId="2"/>
  </si>
  <si>
    <t>━</t>
    <phoneticPr fontId="2"/>
  </si>
  <si>
    <r>
      <t>4.</t>
    </r>
    <r>
      <rPr>
        <sz val="9"/>
        <rFont val="ＭＳ Ｐゴシック"/>
        <family val="3"/>
        <charset val="128"/>
      </rPr>
      <t>売掛金</t>
    </r>
    <phoneticPr fontId="2"/>
  </si>
  <si>
    <t>Accounts receivable-trade</t>
    <phoneticPr fontId="2"/>
  </si>
  <si>
    <r>
      <t>5.</t>
    </r>
    <r>
      <rPr>
        <sz val="9"/>
        <rFont val="ＭＳ Ｐゴシック"/>
        <family val="3"/>
        <charset val="128"/>
      </rPr>
      <t>有価証券</t>
    </r>
    <phoneticPr fontId="2"/>
  </si>
  <si>
    <t>Securities</t>
    <phoneticPr fontId="2"/>
  </si>
  <si>
    <r>
      <t>6.</t>
    </r>
    <r>
      <rPr>
        <sz val="9"/>
        <rFont val="ＭＳ Ｐゴシック"/>
        <family val="3"/>
        <charset val="128"/>
      </rPr>
      <t>商品及び製品</t>
    </r>
    <rPh sb="2" eb="4">
      <t>ショウヒン</t>
    </rPh>
    <rPh sb="4" eb="5">
      <t>オヨ</t>
    </rPh>
    <rPh sb="6" eb="8">
      <t>セイヒン</t>
    </rPh>
    <phoneticPr fontId="2"/>
  </si>
  <si>
    <t>Merchandies and finished goods</t>
    <phoneticPr fontId="2"/>
  </si>
  <si>
    <r>
      <t>7.</t>
    </r>
    <r>
      <rPr>
        <sz val="9"/>
        <rFont val="ＭＳ Ｐゴシック"/>
        <family val="3"/>
        <charset val="128"/>
      </rPr>
      <t>仕入割戻未収入金</t>
    </r>
    <rPh sb="6" eb="9">
      <t>ミシュウニュウ</t>
    </rPh>
    <phoneticPr fontId="2"/>
  </si>
  <si>
    <t>Purchase rebates receivable</t>
    <phoneticPr fontId="2"/>
  </si>
  <si>
    <r>
      <t>8.</t>
    </r>
    <r>
      <rPr>
        <sz val="9"/>
        <rFont val="ＭＳ Ｐゴシック"/>
        <family val="3"/>
        <charset val="128"/>
      </rPr>
      <t>その他</t>
    </r>
    <phoneticPr fontId="2"/>
  </si>
  <si>
    <t>Others</t>
    <phoneticPr fontId="2"/>
  </si>
  <si>
    <r>
      <rPr>
        <sz val="9"/>
        <rFont val="ＭＳ Ｐゴシック"/>
        <family val="3"/>
        <charset val="128"/>
      </rPr>
      <t>貸倒引当金</t>
    </r>
  </si>
  <si>
    <t>Allowance for doubtful accounts</t>
    <phoneticPr fontId="2"/>
  </si>
  <si>
    <r>
      <rPr>
        <sz val="9"/>
        <rFont val="ＭＳ Ｐゴシック"/>
        <family val="3"/>
        <charset val="128"/>
      </rPr>
      <t>Ⅱ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固定資産</t>
    </r>
  </si>
  <si>
    <t>Non-current assets</t>
    <phoneticPr fontId="2"/>
  </si>
  <si>
    <r>
      <t>1.</t>
    </r>
    <r>
      <rPr>
        <sz val="9"/>
        <rFont val="ＭＳ Ｐゴシック"/>
        <family val="3"/>
        <charset val="128"/>
      </rPr>
      <t>有形固定資産</t>
    </r>
  </si>
  <si>
    <t>Property, plant and equipment</t>
    <phoneticPr fontId="2"/>
  </si>
  <si>
    <t>①建物及び構築物（純額）</t>
    <phoneticPr fontId="2"/>
  </si>
  <si>
    <t>Buildings and structures, net</t>
    <phoneticPr fontId="2"/>
  </si>
  <si>
    <t>②器具及び備品（純額）</t>
    <rPh sb="1" eb="3">
      <t>キグオ</t>
    </rPh>
    <rPh sb="3" eb="7">
      <t>ヨビビヒン</t>
    </rPh>
    <phoneticPr fontId="2"/>
  </si>
  <si>
    <t>Furniture and fixtures, net</t>
    <phoneticPr fontId="2"/>
  </si>
  <si>
    <t>③土地</t>
    <phoneticPr fontId="2"/>
  </si>
  <si>
    <t>Land</t>
    <phoneticPr fontId="2"/>
  </si>
  <si>
    <t>④建設仮勘定</t>
    <phoneticPr fontId="2"/>
  </si>
  <si>
    <t>Construction in progress</t>
    <phoneticPr fontId="2"/>
  </si>
  <si>
    <t>⑤その他</t>
    <phoneticPr fontId="2"/>
  </si>
  <si>
    <r>
      <t>2.</t>
    </r>
    <r>
      <rPr>
        <sz val="9"/>
        <rFont val="ＭＳ Ｐゴシック"/>
        <family val="3"/>
        <charset val="128"/>
      </rPr>
      <t>無形固定資産</t>
    </r>
  </si>
  <si>
    <t>Intangible assets</t>
    <phoneticPr fontId="2"/>
  </si>
  <si>
    <r>
      <t>3.</t>
    </r>
    <r>
      <rPr>
        <sz val="9"/>
        <rFont val="ＭＳ Ｐゴシック"/>
        <family val="3"/>
        <charset val="128"/>
      </rPr>
      <t>投資その他の資産</t>
    </r>
  </si>
  <si>
    <t>Investments and other assets</t>
    <phoneticPr fontId="2"/>
  </si>
  <si>
    <r>
      <rPr>
        <sz val="9"/>
        <rFont val="ＭＳ Ｐゴシック"/>
        <family val="3"/>
        <charset val="128"/>
      </rPr>
      <t>①投資有価証券</t>
    </r>
  </si>
  <si>
    <t>Investments securities</t>
    <phoneticPr fontId="2"/>
  </si>
  <si>
    <t>②その他</t>
    <phoneticPr fontId="2"/>
  </si>
  <si>
    <t>Others</t>
    <phoneticPr fontId="2"/>
  </si>
  <si>
    <r>
      <rPr>
        <sz val="9"/>
        <rFont val="ＭＳ Ｐゴシック"/>
        <family val="3"/>
        <charset val="128"/>
      </rPr>
      <t>資産合計</t>
    </r>
  </si>
  <si>
    <t>Total assets</t>
    <phoneticPr fontId="2"/>
  </si>
  <si>
    <r>
      <rPr>
        <sz val="9"/>
        <rFont val="ＭＳ Ｐゴシック"/>
        <family val="3"/>
        <charset val="128"/>
      </rPr>
      <t>（負債の部）</t>
    </r>
  </si>
  <si>
    <t>(Liabilities)</t>
    <phoneticPr fontId="2"/>
  </si>
  <si>
    <r>
      <rPr>
        <sz val="9"/>
        <rFont val="ＭＳ Ｐゴシック"/>
        <family val="3"/>
        <charset val="128"/>
      </rPr>
      <t>Ⅰ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流動負債</t>
    </r>
  </si>
  <si>
    <t>Current liabilities</t>
    <phoneticPr fontId="2"/>
  </si>
  <si>
    <r>
      <t>1.</t>
    </r>
    <r>
      <rPr>
        <sz val="9"/>
        <rFont val="ＭＳ Ｐゴシック"/>
        <family val="3"/>
        <charset val="128"/>
      </rPr>
      <t>支払手形及び買掛金</t>
    </r>
    <phoneticPr fontId="2"/>
  </si>
  <si>
    <t>Notes and accounts payable-trade</t>
    <phoneticPr fontId="2"/>
  </si>
  <si>
    <r>
      <t>2.</t>
    </r>
    <r>
      <rPr>
        <sz val="9"/>
        <rFont val="ＭＳ Ｐゴシック"/>
        <family val="3"/>
        <charset val="128"/>
      </rPr>
      <t>短期借入金</t>
    </r>
  </si>
  <si>
    <t>Short-term borrowings</t>
    <phoneticPr fontId="2"/>
  </si>
  <si>
    <t>Current portion of long-term borrowings</t>
    <phoneticPr fontId="2"/>
  </si>
  <si>
    <t>Income taxes payable</t>
    <phoneticPr fontId="2"/>
  </si>
  <si>
    <t>Provision for bonuses</t>
    <phoneticPr fontId="2"/>
  </si>
  <si>
    <r>
      <rPr>
        <sz val="9"/>
        <rFont val="ＭＳ Ｐゴシック"/>
        <family val="3"/>
        <charset val="128"/>
      </rPr>
      <t>Ⅱ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固定負債</t>
    </r>
  </si>
  <si>
    <t>Non-current liabilities</t>
    <phoneticPr fontId="2"/>
  </si>
  <si>
    <r>
      <t>1.</t>
    </r>
    <r>
      <rPr>
        <sz val="9"/>
        <rFont val="ＭＳ Ｐゴシック"/>
        <family val="3"/>
        <charset val="128"/>
      </rPr>
      <t>社債</t>
    </r>
  </si>
  <si>
    <t>Bonds payable</t>
    <phoneticPr fontId="2"/>
  </si>
  <si>
    <r>
      <t>2.</t>
    </r>
    <r>
      <rPr>
        <sz val="9"/>
        <rFont val="ＭＳ Ｐゴシック"/>
        <family val="3"/>
        <charset val="128"/>
      </rPr>
      <t>長期借入金</t>
    </r>
  </si>
  <si>
    <t>Long-term borrowings</t>
    <phoneticPr fontId="2"/>
  </si>
  <si>
    <r>
      <t>3.</t>
    </r>
    <r>
      <rPr>
        <sz val="9"/>
        <rFont val="ＭＳ Ｐゴシック"/>
        <family val="3"/>
        <charset val="128"/>
      </rPr>
      <t>繰延税金負債</t>
    </r>
    <phoneticPr fontId="2"/>
  </si>
  <si>
    <t>Deferred tax liabilities</t>
    <phoneticPr fontId="2"/>
  </si>
  <si>
    <t>Provision for loss on Antimonopoly Act</t>
    <phoneticPr fontId="2"/>
  </si>
  <si>
    <r>
      <rPr>
        <sz val="9"/>
        <rFont val="ＭＳ Ｐゴシック"/>
        <family val="3"/>
        <charset val="128"/>
      </rPr>
      <t>負債合計</t>
    </r>
  </si>
  <si>
    <t>Total liabilities</t>
    <phoneticPr fontId="2"/>
  </si>
  <si>
    <t>（純資産の部）</t>
    <rPh sb="1" eb="4">
      <t>ジュンシサン</t>
    </rPh>
    <rPh sb="5" eb="6">
      <t>ブ</t>
    </rPh>
    <phoneticPr fontId="2"/>
  </si>
  <si>
    <t>(Net assets)</t>
    <phoneticPr fontId="2"/>
  </si>
  <si>
    <t>Shareholder's equity</t>
    <phoneticPr fontId="2"/>
  </si>
  <si>
    <t>Share capital</t>
    <phoneticPr fontId="2"/>
  </si>
  <si>
    <r>
      <rPr>
        <sz val="9"/>
        <rFont val="ＭＳ Ｐゴシック"/>
        <family val="3"/>
        <charset val="128"/>
      </rPr>
      <t>　　　利益剰余金</t>
    </r>
    <rPh sb="3" eb="5">
      <t>リエキ</t>
    </rPh>
    <rPh sb="5" eb="8">
      <t>ジョウヨキン</t>
    </rPh>
    <phoneticPr fontId="2"/>
  </si>
  <si>
    <t>Retained earnings</t>
    <phoneticPr fontId="2"/>
  </si>
  <si>
    <t>Treasury shares</t>
    <phoneticPr fontId="2"/>
  </si>
  <si>
    <r>
      <rPr>
        <sz val="9"/>
        <rFont val="ＭＳ Ｐゴシック"/>
        <family val="3"/>
        <charset val="128"/>
      </rPr>
      <t>Ⅱ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その他の包括利益累計額</t>
    </r>
    <phoneticPr fontId="2"/>
  </si>
  <si>
    <t>Accumulated other comprehensive income</t>
    <phoneticPr fontId="2"/>
  </si>
  <si>
    <t>　　　その他有価証券評価差額金</t>
    <rPh sb="5" eb="6">
      <t>タ</t>
    </rPh>
    <rPh sb="6" eb="8">
      <t>ユウカ</t>
    </rPh>
    <rPh sb="8" eb="10">
      <t>ショウケン</t>
    </rPh>
    <rPh sb="10" eb="12">
      <t>ヒョウカ</t>
    </rPh>
    <rPh sb="12" eb="14">
      <t>サガク</t>
    </rPh>
    <rPh sb="14" eb="15">
      <t>キン</t>
    </rPh>
    <phoneticPr fontId="2"/>
  </si>
  <si>
    <t>Valuation difference on available-for-sale securities</t>
    <phoneticPr fontId="2"/>
  </si>
  <si>
    <t>　　　土地再評価差額金</t>
    <rPh sb="3" eb="5">
      <t>トチ</t>
    </rPh>
    <rPh sb="5" eb="8">
      <t>サイヒョウカ</t>
    </rPh>
    <rPh sb="8" eb="10">
      <t>サガク</t>
    </rPh>
    <rPh sb="10" eb="11">
      <t>キン</t>
    </rPh>
    <phoneticPr fontId="2"/>
  </si>
  <si>
    <t>Revaluation reserve for land</t>
    <phoneticPr fontId="2"/>
  </si>
  <si>
    <t>Share acquisition rights</t>
    <phoneticPr fontId="2"/>
  </si>
  <si>
    <r>
      <rPr>
        <sz val="9"/>
        <rFont val="ＭＳ Ｐゴシック"/>
        <family val="3"/>
        <charset val="128"/>
      </rPr>
      <t>Ⅳ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非支配株主持分</t>
    </r>
    <phoneticPr fontId="2"/>
  </si>
  <si>
    <t>Non-controlling interests</t>
    <phoneticPr fontId="2"/>
  </si>
  <si>
    <t>Total net assets</t>
    <phoneticPr fontId="2"/>
  </si>
  <si>
    <t>Total liabilities and net assets</t>
    <phoneticPr fontId="2"/>
  </si>
  <si>
    <r>
      <rPr>
        <sz val="9"/>
        <rFont val="ＭＳ Ｐゴシック"/>
        <family val="3"/>
        <charset val="128"/>
      </rPr>
      <t>（百万円</t>
    </r>
    <r>
      <rPr>
        <sz val="9"/>
        <rFont val="Arial Narrow"/>
        <family val="2"/>
      </rPr>
      <t>/million yen</t>
    </r>
    <r>
      <rPr>
        <sz val="9"/>
        <rFont val="ＭＳ Ｐゴシック"/>
        <family val="3"/>
        <charset val="128"/>
      </rPr>
      <t>）</t>
    </r>
    <r>
      <rPr>
        <sz val="9"/>
        <rFont val="Arial Narrow"/>
        <family val="2"/>
      </rPr>
      <t xml:space="preserve"> </t>
    </r>
    <phoneticPr fontId="2"/>
  </si>
  <si>
    <t>19/3</t>
    <phoneticPr fontId="2"/>
  </si>
  <si>
    <t>20/3</t>
    <phoneticPr fontId="2"/>
  </si>
  <si>
    <t>21/3</t>
    <phoneticPr fontId="2"/>
  </si>
  <si>
    <t>22/3</t>
    <phoneticPr fontId="2"/>
  </si>
  <si>
    <r>
      <rPr>
        <sz val="9"/>
        <rFont val="ＭＳ Ｐゴシック"/>
        <family val="3"/>
        <charset val="128"/>
      </rPr>
      <t>Ⅰ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売上高</t>
    </r>
  </si>
  <si>
    <t>Net sales</t>
    <phoneticPr fontId="2"/>
  </si>
  <si>
    <r>
      <rPr>
        <sz val="9"/>
        <rFont val="ＭＳ Ｐゴシック"/>
        <family val="3"/>
        <charset val="128"/>
      </rPr>
      <t>Ⅱ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売上原価</t>
    </r>
  </si>
  <si>
    <t>Cost of sales</t>
    <phoneticPr fontId="2"/>
  </si>
  <si>
    <t>売上総利益</t>
    <rPh sb="0" eb="2">
      <t>ウリアゲ</t>
    </rPh>
    <phoneticPr fontId="2"/>
  </si>
  <si>
    <t>Gross profit</t>
    <phoneticPr fontId="2"/>
  </si>
  <si>
    <r>
      <rPr>
        <sz val="9"/>
        <rFont val="ＭＳ Ｐゴシック"/>
        <family val="3"/>
        <charset val="128"/>
      </rPr>
      <t>Ⅲ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販売費及び一般管理費</t>
    </r>
    <phoneticPr fontId="2"/>
  </si>
  <si>
    <t>Selling, general and administrative expenses</t>
    <phoneticPr fontId="2"/>
  </si>
  <si>
    <r>
      <t>1.</t>
    </r>
    <r>
      <rPr>
        <sz val="9"/>
        <rFont val="ＭＳ Ｐゴシック"/>
        <family val="3"/>
        <charset val="128"/>
      </rPr>
      <t>役員報酬及び給料手当</t>
    </r>
    <rPh sb="4" eb="6">
      <t>ホウシュウ</t>
    </rPh>
    <rPh sb="6" eb="7">
      <t>オヨ</t>
    </rPh>
    <phoneticPr fontId="2"/>
  </si>
  <si>
    <t>Remuneration, salaries and allowances for directors (and other officers)</t>
    <phoneticPr fontId="2"/>
  </si>
  <si>
    <r>
      <t>2.</t>
    </r>
    <r>
      <rPr>
        <sz val="9"/>
        <rFont val="ＭＳ Ｐゴシック"/>
        <family val="3"/>
        <charset val="128"/>
      </rPr>
      <t>賞与引当金繰入額</t>
    </r>
    <phoneticPr fontId="2"/>
  </si>
  <si>
    <t>Provision for bonuses</t>
    <phoneticPr fontId="2"/>
  </si>
  <si>
    <r>
      <t>3.</t>
    </r>
    <r>
      <rPr>
        <sz val="9"/>
        <rFont val="ＭＳ Ｐゴシック"/>
        <family val="3"/>
        <charset val="128"/>
      </rPr>
      <t>福利厚生費</t>
    </r>
    <phoneticPr fontId="2"/>
  </si>
  <si>
    <t>Welfare expenses</t>
    <phoneticPr fontId="2"/>
  </si>
  <si>
    <t>Depreciantion</t>
    <phoneticPr fontId="2"/>
  </si>
  <si>
    <t>Amortization of goodwill</t>
    <phoneticPr fontId="2"/>
  </si>
  <si>
    <t>Rent expenses</t>
    <phoneticPr fontId="2"/>
  </si>
  <si>
    <t>Others</t>
    <phoneticPr fontId="2"/>
  </si>
  <si>
    <r>
      <rPr>
        <sz val="9"/>
        <rFont val="ＭＳ Ｐゴシック"/>
        <family val="3"/>
        <charset val="128"/>
      </rPr>
      <t>営業利益</t>
    </r>
  </si>
  <si>
    <t>Operating profit</t>
    <phoneticPr fontId="2"/>
  </si>
  <si>
    <r>
      <rPr>
        <sz val="9"/>
        <rFont val="ＭＳ Ｐゴシック"/>
        <family val="3"/>
        <charset val="128"/>
      </rPr>
      <t>Ⅳ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営業外収益</t>
    </r>
    <phoneticPr fontId="2"/>
  </si>
  <si>
    <t>Non-operating income</t>
    <phoneticPr fontId="2"/>
  </si>
  <si>
    <r>
      <t>1.</t>
    </r>
    <r>
      <rPr>
        <sz val="9"/>
        <rFont val="ＭＳ Ｐゴシック"/>
        <family val="3"/>
        <charset val="128"/>
      </rPr>
      <t>受取利息</t>
    </r>
  </si>
  <si>
    <t>Interest income</t>
    <phoneticPr fontId="2"/>
  </si>
  <si>
    <r>
      <t>2.</t>
    </r>
    <r>
      <rPr>
        <sz val="9"/>
        <rFont val="ＭＳ Ｐゴシック"/>
        <family val="3"/>
        <charset val="128"/>
      </rPr>
      <t>受取配当金</t>
    </r>
  </si>
  <si>
    <t>Dividends income</t>
    <phoneticPr fontId="2"/>
  </si>
  <si>
    <r>
      <t>3.</t>
    </r>
    <r>
      <rPr>
        <sz val="9"/>
        <rFont val="ＭＳ Ｐゴシック"/>
        <family val="3"/>
        <charset val="128"/>
      </rPr>
      <t>受取手数料</t>
    </r>
    <phoneticPr fontId="2"/>
  </si>
  <si>
    <t>Commission income</t>
    <phoneticPr fontId="2"/>
  </si>
  <si>
    <r>
      <t>4.</t>
    </r>
    <r>
      <rPr>
        <sz val="9"/>
        <rFont val="ＭＳ Ｐゴシック"/>
        <family val="3"/>
        <charset val="128"/>
      </rPr>
      <t>不動産賃貸料</t>
    </r>
    <phoneticPr fontId="2"/>
  </si>
  <si>
    <t>Rental income from real estate</t>
    <phoneticPr fontId="2"/>
  </si>
  <si>
    <r>
      <t>5.</t>
    </r>
    <r>
      <rPr>
        <sz val="9"/>
        <rFont val="ＭＳ Ｐゴシック"/>
        <family val="3"/>
        <charset val="128"/>
      </rPr>
      <t>持分法による投資利益</t>
    </r>
    <phoneticPr fontId="2"/>
  </si>
  <si>
    <t>Share of profit of entities accounted for using equity method</t>
    <phoneticPr fontId="2"/>
  </si>
  <si>
    <r>
      <t>6.</t>
    </r>
    <r>
      <rPr>
        <sz val="9"/>
        <rFont val="ＭＳ Ｐゴシック"/>
        <family val="3"/>
        <charset val="128"/>
      </rPr>
      <t>その他</t>
    </r>
    <phoneticPr fontId="2"/>
  </si>
  <si>
    <r>
      <rPr>
        <sz val="9"/>
        <rFont val="ＭＳ Ｐゴシック"/>
        <family val="3"/>
        <charset val="128"/>
      </rPr>
      <t>Ⅴ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営業外費用</t>
    </r>
    <phoneticPr fontId="2"/>
  </si>
  <si>
    <t>Non-operating expenses</t>
    <phoneticPr fontId="2"/>
  </si>
  <si>
    <r>
      <t>1.</t>
    </r>
    <r>
      <rPr>
        <sz val="9"/>
        <rFont val="ＭＳ Ｐゴシック"/>
        <family val="3"/>
        <charset val="128"/>
      </rPr>
      <t>支払利息</t>
    </r>
  </si>
  <si>
    <t>Interest expenses</t>
    <phoneticPr fontId="2"/>
  </si>
  <si>
    <r>
      <t>2.</t>
    </r>
    <r>
      <rPr>
        <sz val="9"/>
        <rFont val="ＭＳ Ｐゴシック"/>
        <family val="3"/>
        <charset val="128"/>
      </rPr>
      <t>その他</t>
    </r>
    <phoneticPr fontId="2"/>
  </si>
  <si>
    <r>
      <rPr>
        <sz val="9"/>
        <rFont val="ＭＳ Ｐゴシック"/>
        <family val="3"/>
        <charset val="128"/>
      </rPr>
      <t>経常利益</t>
    </r>
  </si>
  <si>
    <t>Ordinary profit</t>
    <phoneticPr fontId="2"/>
  </si>
  <si>
    <r>
      <rPr>
        <sz val="9"/>
        <rFont val="ＭＳ Ｐゴシック"/>
        <family val="3"/>
        <charset val="128"/>
      </rPr>
      <t>Ⅵ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特別利益</t>
    </r>
  </si>
  <si>
    <t>Extraordinary income</t>
    <phoneticPr fontId="2"/>
  </si>
  <si>
    <r>
      <t>1.</t>
    </r>
    <r>
      <rPr>
        <sz val="9"/>
        <rFont val="ＭＳ Ｐゴシック"/>
        <family val="3"/>
        <charset val="128"/>
      </rPr>
      <t>固定資産売却益</t>
    </r>
    <phoneticPr fontId="2"/>
  </si>
  <si>
    <t>Gain on sales of non-current assets</t>
    <phoneticPr fontId="2"/>
  </si>
  <si>
    <r>
      <t>2.</t>
    </r>
    <r>
      <rPr>
        <sz val="9"/>
        <rFont val="ＭＳ Ｐゴシック"/>
        <family val="3"/>
        <charset val="128"/>
      </rPr>
      <t>投資有価証券売却益</t>
    </r>
    <phoneticPr fontId="2"/>
  </si>
  <si>
    <t>Gain on sales of investment securities</t>
    <phoneticPr fontId="2"/>
  </si>
  <si>
    <r>
      <t>3.</t>
    </r>
    <r>
      <rPr>
        <sz val="9"/>
        <rFont val="ＭＳ Ｐゴシック"/>
        <family val="3"/>
        <charset val="128"/>
      </rPr>
      <t>その他</t>
    </r>
  </si>
  <si>
    <r>
      <rPr>
        <sz val="9"/>
        <rFont val="ＭＳ Ｐゴシック"/>
        <family val="3"/>
        <charset val="128"/>
      </rPr>
      <t>Ⅶ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特別損失</t>
    </r>
  </si>
  <si>
    <r>
      <t>1.</t>
    </r>
    <r>
      <rPr>
        <sz val="9"/>
        <rFont val="ＭＳ Ｐゴシック"/>
        <family val="3"/>
        <charset val="128"/>
      </rPr>
      <t>固定資産処分損</t>
    </r>
    <phoneticPr fontId="2"/>
  </si>
  <si>
    <t>Loss on disposal of non-current assets</t>
    <phoneticPr fontId="2"/>
  </si>
  <si>
    <r>
      <t>2.</t>
    </r>
    <r>
      <rPr>
        <sz val="9"/>
        <rFont val="ＭＳ Ｐゴシック"/>
        <family val="3"/>
        <charset val="128"/>
      </rPr>
      <t>投資有価証券評価損</t>
    </r>
    <phoneticPr fontId="2"/>
  </si>
  <si>
    <t>Loss on valuation of investment securities</t>
    <phoneticPr fontId="2"/>
  </si>
  <si>
    <r>
      <t>3.</t>
    </r>
    <r>
      <rPr>
        <sz val="9"/>
        <rFont val="ＭＳ Ｐゴシック"/>
        <family val="3"/>
        <charset val="128"/>
      </rPr>
      <t>関係会社株式評価損</t>
    </r>
    <phoneticPr fontId="2"/>
  </si>
  <si>
    <t>Loss on valuation of shares of subsidiaries and associates</t>
    <phoneticPr fontId="2"/>
  </si>
  <si>
    <r>
      <t>4.</t>
    </r>
    <r>
      <rPr>
        <sz val="9"/>
        <rFont val="ＭＳ Ｐゴシック"/>
        <family val="3"/>
        <charset val="128"/>
      </rPr>
      <t>独占禁止法関連損失引当金繰入額</t>
    </r>
    <phoneticPr fontId="2"/>
  </si>
  <si>
    <t>Provision for loss on Antimonopoly Act</t>
    <phoneticPr fontId="2"/>
  </si>
  <si>
    <r>
      <t>5.</t>
    </r>
    <r>
      <rPr>
        <sz val="9"/>
        <rFont val="ＭＳ Ｐゴシック"/>
        <family val="3"/>
        <charset val="128"/>
      </rPr>
      <t>その他</t>
    </r>
    <phoneticPr fontId="2"/>
  </si>
  <si>
    <t>税金等調整前当期純利益</t>
    <phoneticPr fontId="2"/>
  </si>
  <si>
    <t>Profit before income taxes</t>
    <phoneticPr fontId="2"/>
  </si>
  <si>
    <t>法人税、住民税及び事業税</t>
    <phoneticPr fontId="2"/>
  </si>
  <si>
    <t>Income taxes-currents</t>
    <phoneticPr fontId="2"/>
  </si>
  <si>
    <t>法人税等調整額</t>
    <phoneticPr fontId="2"/>
  </si>
  <si>
    <t>Income taxes-deferred</t>
    <phoneticPr fontId="2"/>
  </si>
  <si>
    <r>
      <rPr>
        <sz val="9"/>
        <rFont val="ＭＳ Ｐゴシック"/>
        <family val="3"/>
        <charset val="128"/>
      </rPr>
      <t>当期純利益</t>
    </r>
    <rPh sb="0" eb="2">
      <t>トウキ</t>
    </rPh>
    <rPh sb="2" eb="5">
      <t>ジュンリエキ</t>
    </rPh>
    <phoneticPr fontId="2"/>
  </si>
  <si>
    <t>Net profit</t>
    <phoneticPr fontId="2"/>
  </si>
  <si>
    <r>
      <rPr>
        <sz val="9"/>
        <rFont val="ＭＳ Ｐゴシック"/>
        <family val="3"/>
        <charset val="128"/>
      </rPr>
      <t>非支配株主に帰属する当期純利益</t>
    </r>
    <r>
      <rPr>
        <sz val="9"/>
        <rFont val="Arial Narrow"/>
        <family val="2"/>
      </rPr>
      <t xml:space="preserve"> </t>
    </r>
    <phoneticPr fontId="2"/>
  </si>
  <si>
    <t>Profit attributable to non-controlling interests</t>
    <phoneticPr fontId="2"/>
  </si>
  <si>
    <t>親会社株主に帰属する当期純利益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</si>
  <si>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Profit attributable to
owners of parent</t>
    <phoneticPr fontId="2"/>
  </si>
  <si>
    <r>
      <rPr>
        <sz val="9"/>
        <rFont val="ＭＳ Ｐゴシック"/>
        <family val="3"/>
        <charset val="128"/>
      </rPr>
      <t>（百万円</t>
    </r>
    <r>
      <rPr>
        <sz val="9"/>
        <rFont val="Arial Narrow"/>
        <family val="2"/>
      </rPr>
      <t>/million yen</t>
    </r>
    <r>
      <rPr>
        <sz val="9"/>
        <rFont val="ＭＳ Ｐゴシック"/>
        <family val="3"/>
        <charset val="128"/>
      </rPr>
      <t>）</t>
    </r>
    <r>
      <rPr>
        <sz val="9"/>
        <rFont val="Arial Narrow"/>
        <family val="2"/>
      </rPr>
      <t xml:space="preserve"> </t>
    </r>
    <phoneticPr fontId="2"/>
  </si>
  <si>
    <t xml:space="preserve"> </t>
    <phoneticPr fontId="2"/>
  </si>
  <si>
    <t>16/3</t>
    <phoneticPr fontId="2"/>
  </si>
  <si>
    <t>19/3</t>
    <phoneticPr fontId="2"/>
  </si>
  <si>
    <t>20/3</t>
    <phoneticPr fontId="2"/>
  </si>
  <si>
    <t>21/3</t>
    <phoneticPr fontId="2"/>
  </si>
  <si>
    <t>22/3</t>
    <phoneticPr fontId="2"/>
  </si>
  <si>
    <t>Cash flows from operating activities</t>
    <phoneticPr fontId="2"/>
  </si>
  <si>
    <t>税金等調整前当期純利益</t>
    <rPh sb="0" eb="3">
      <t>ゼイキンナド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</si>
  <si>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Profit before income taxes</t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</si>
  <si>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</si>
  <si>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減損損失</t>
    <rPh sb="0" eb="2">
      <t>ゲンソン</t>
    </rPh>
    <rPh sb="2" eb="4">
      <t>ソンシツ</t>
    </rPh>
    <phoneticPr fontId="2"/>
  </si>
  <si>
    <t>Impairment losses</t>
    <phoneticPr fontId="2"/>
  </si>
  <si>
    <t>のれん償却額</t>
    <rPh sb="3" eb="5">
      <t>ショウキャク</t>
    </rPh>
    <rPh sb="5" eb="6">
      <t>ガク</t>
    </rPh>
    <phoneticPr fontId="2"/>
  </si>
  <si>
    <t>Amortization of goodwill</t>
    <phoneticPr fontId="2"/>
  </si>
  <si>
    <r>
      <rPr>
        <sz val="9"/>
        <rFont val="ＭＳ Ｐゴシック"/>
        <family val="3"/>
        <charset val="128"/>
      </rPr>
      <t>負ののれん償却額</t>
    </r>
    <rPh sb="0" eb="1">
      <t>フ</t>
    </rPh>
    <rPh sb="5" eb="7">
      <t>ショウキャク</t>
    </rPh>
    <rPh sb="7" eb="8">
      <t>ガク</t>
    </rPh>
    <phoneticPr fontId="2"/>
  </si>
  <si>
    <t>Amortization of negative goodwill</t>
    <phoneticPr fontId="2"/>
  </si>
  <si>
    <t>━</t>
    <phoneticPr fontId="2"/>
  </si>
  <si>
    <t>Increase (decrease) in allowance for doubtful accounts</t>
    <phoneticPr fontId="2"/>
  </si>
  <si>
    <t>受取利息及び受取配当金</t>
    <rPh sb="0" eb="2">
      <t>ウケトリ</t>
    </rPh>
    <rPh sb="2" eb="4">
      <t>リソク</t>
    </rPh>
    <rPh sb="4" eb="5">
      <t>オヨ</t>
    </rPh>
    <rPh sb="6" eb="8">
      <t>ウケト</t>
    </rPh>
    <rPh sb="8" eb="11">
      <t>ハイトウキン</t>
    </rPh>
    <phoneticPr fontId="2"/>
  </si>
  <si>
    <t>Interest and dividend income</t>
    <phoneticPr fontId="2"/>
  </si>
  <si>
    <t>Loss (gain) on sale and retirement of non-current assets</t>
    <phoneticPr fontId="2"/>
  </si>
  <si>
    <t>Loss (gain) on sale and valuation of investment securities</t>
    <phoneticPr fontId="2"/>
  </si>
  <si>
    <t>Decrease (increase) in trade receivables</t>
    <phoneticPr fontId="2"/>
  </si>
  <si>
    <t>Increase (decrease) in trade payables</t>
    <phoneticPr fontId="2"/>
  </si>
  <si>
    <t>Increase (decrease) in accrued consumption taxes</t>
    <phoneticPr fontId="2"/>
  </si>
  <si>
    <t>その他の営業活動によるキャッシュフロー</t>
    <rPh sb="2" eb="3">
      <t>タ</t>
    </rPh>
    <rPh sb="4" eb="6">
      <t>エイギョウ</t>
    </rPh>
    <rPh sb="6" eb="8">
      <t>カツドウ</t>
    </rPh>
    <phoneticPr fontId="2"/>
  </si>
  <si>
    <t>Other cash flows from operating activities</t>
    <phoneticPr fontId="2"/>
  </si>
  <si>
    <t>subtotal</t>
    <phoneticPr fontId="2"/>
  </si>
  <si>
    <t>Interest and dividends received</t>
    <phoneticPr fontId="2"/>
  </si>
  <si>
    <t>利息の支払額</t>
    <rPh sb="0" eb="2">
      <t>リソク</t>
    </rPh>
    <rPh sb="3" eb="5">
      <t>シハライ</t>
    </rPh>
    <rPh sb="5" eb="6">
      <t>ガク</t>
    </rPh>
    <phoneticPr fontId="2"/>
  </si>
  <si>
    <t>Interest paid</t>
    <phoneticPr fontId="2"/>
  </si>
  <si>
    <t>法人税等の支払額</t>
    <rPh sb="0" eb="3">
      <t>ホウジンゼイ</t>
    </rPh>
    <rPh sb="3" eb="4">
      <t>トウ</t>
    </rPh>
    <rPh sb="5" eb="7">
      <t>シハライ</t>
    </rPh>
    <rPh sb="7" eb="8">
      <t>ガク</t>
    </rPh>
    <phoneticPr fontId="2"/>
  </si>
  <si>
    <t>Income taxes paid</t>
    <phoneticPr fontId="2"/>
  </si>
  <si>
    <t>Others</t>
    <phoneticPr fontId="2"/>
  </si>
  <si>
    <t>営業活動によるキャッシュフロー</t>
    <rPh sb="0" eb="2">
      <t>エイギョウ</t>
    </rPh>
    <rPh sb="2" eb="4">
      <t>カツドウ</t>
    </rPh>
    <phoneticPr fontId="2"/>
  </si>
  <si>
    <t>Cash flows from operating activities</t>
    <phoneticPr fontId="2"/>
  </si>
  <si>
    <t>Cash flows from investing activities</t>
    <phoneticPr fontId="2"/>
  </si>
  <si>
    <t>定期預金の預入による支出</t>
    <rPh sb="0" eb="2">
      <t>テイキ</t>
    </rPh>
    <rPh sb="2" eb="4">
      <t>ヨキン</t>
    </rPh>
    <rPh sb="5" eb="6">
      <t>アズ</t>
    </rPh>
    <rPh sb="6" eb="7">
      <t>イ</t>
    </rPh>
    <rPh sb="10" eb="12">
      <t>シシュツ</t>
    </rPh>
    <phoneticPr fontId="2"/>
  </si>
  <si>
    <t>Payments into time deposits</t>
    <phoneticPr fontId="2"/>
  </si>
  <si>
    <t>定期預金の払戻による収入</t>
    <rPh sb="0" eb="2">
      <t>テイキ</t>
    </rPh>
    <rPh sb="2" eb="4">
      <t>ヨキン</t>
    </rPh>
    <rPh sb="5" eb="7">
      <t>ハライモドシ</t>
    </rPh>
    <rPh sb="10" eb="12">
      <t>シュウニュウ</t>
    </rPh>
    <phoneticPr fontId="2"/>
  </si>
  <si>
    <t>Proceeds from withdrawal of time deposits</t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</si>
  <si>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</si>
  <si>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Purchase of property, plant and equipment</t>
    <phoneticPr fontId="2"/>
  </si>
  <si>
    <t>有形固定資産の売却による収入</t>
    <rPh sb="0" eb="2">
      <t>ユウケイ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2"/>
  </si>
  <si>
    <t>無形固定資産の取得による支出</t>
    <rPh sb="0" eb="2">
      <t>ムケイ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</si>
  <si>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無形固定資産の売却による収入</t>
    <rPh sb="0" eb="2">
      <t>ムケイ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2"/>
  </si>
  <si>
    <t>Proceeds from sale of intangible assets</t>
    <phoneticPr fontId="2"/>
  </si>
  <si>
    <t>━</t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</si>
  <si>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</si>
  <si>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Purchase of investment securities</t>
    <phoneticPr fontId="2"/>
  </si>
  <si>
    <r>
      <rPr>
        <sz val="7.5"/>
        <rFont val="ＭＳ Ｐゴシック"/>
        <family val="3"/>
        <charset val="128"/>
      </rPr>
      <t>　</t>
    </r>
    <phoneticPr fontId="2"/>
  </si>
  <si>
    <t>Proceeds from sale and redemption of investment securities</t>
    <phoneticPr fontId="2"/>
  </si>
  <si>
    <t>関係会社株式の取得による支出</t>
    <rPh sb="0" eb="2">
      <t>カンケイ</t>
    </rPh>
    <rPh sb="2" eb="4">
      <t>ガイシャ</t>
    </rPh>
    <rPh sb="4" eb="6">
      <t>カブシキ</t>
    </rPh>
    <rPh sb="7" eb="9">
      <t>シュトク</t>
    </rPh>
    <rPh sb="12" eb="14">
      <t>シシュツ</t>
    </rPh>
    <phoneticPr fontId="2"/>
  </si>
  <si>
    <t>Purchase of shares of subsidiaries and associates</t>
    <phoneticPr fontId="2"/>
  </si>
  <si>
    <t>関係会社株式の売却による収入</t>
    <rPh sb="0" eb="2">
      <t>カンケイ</t>
    </rPh>
    <rPh sb="2" eb="4">
      <t>ガイシャ</t>
    </rPh>
    <rPh sb="4" eb="6">
      <t>カブシキ</t>
    </rPh>
    <rPh sb="7" eb="9">
      <t>バイキャク</t>
    </rPh>
    <rPh sb="12" eb="14">
      <t>シュウニュウ</t>
    </rPh>
    <phoneticPr fontId="2"/>
  </si>
  <si>
    <t>Proceeds from sale of shares of subsidiaries and associates</t>
    <phoneticPr fontId="2"/>
  </si>
  <si>
    <r>
      <rPr>
        <sz val="9"/>
        <rFont val="ＭＳ Ｐゴシック"/>
        <family val="3"/>
        <charset val="128"/>
      </rPr>
      <t>━</t>
    </r>
    <phoneticPr fontId="2"/>
  </si>
  <si>
    <r>
      <rPr>
        <sz val="9"/>
        <rFont val="ＭＳ Ｐゴシック"/>
        <family val="3"/>
        <charset val="128"/>
      </rPr>
      <t>━</t>
    </r>
    <phoneticPr fontId="2"/>
  </si>
  <si>
    <t>Loan advances</t>
    <phoneticPr fontId="2"/>
  </si>
  <si>
    <t>貸付金の回収による収入</t>
    <rPh sb="0" eb="2">
      <t>カシツケ</t>
    </rPh>
    <rPh sb="2" eb="3">
      <t>キン</t>
    </rPh>
    <rPh sb="4" eb="6">
      <t>カイシュウ</t>
    </rPh>
    <rPh sb="9" eb="11">
      <t>シュウニュウ</t>
    </rPh>
    <phoneticPr fontId="2"/>
  </si>
  <si>
    <t>Proceeds from collection of loans receivable</t>
    <phoneticPr fontId="2"/>
  </si>
  <si>
    <t>Other cash flows from investing activities</t>
    <phoneticPr fontId="2"/>
  </si>
  <si>
    <t>Cash flows from investing activities</t>
    <phoneticPr fontId="2"/>
  </si>
  <si>
    <t>Cash flows from financing activities</t>
    <phoneticPr fontId="2"/>
  </si>
  <si>
    <t>Net increase (decrease) in short-term borrowings</t>
    <phoneticPr fontId="2"/>
  </si>
  <si>
    <t>長期借入れによる収入</t>
    <rPh sb="0" eb="2">
      <t>チョウキ</t>
    </rPh>
    <rPh sb="2" eb="3">
      <t>シャク</t>
    </rPh>
    <rPh sb="8" eb="10">
      <t>シュウニュウ</t>
    </rPh>
    <phoneticPr fontId="2"/>
  </si>
  <si>
    <t>Proceeds from long-term borrowings</t>
    <phoneticPr fontId="2"/>
  </si>
  <si>
    <r>
      <rPr>
        <sz val="9"/>
        <rFont val="ＭＳ Ｐゴシック"/>
        <family val="3"/>
        <charset val="128"/>
      </rPr>
      <t>━</t>
    </r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</si>
  <si>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</si>
  <si>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Repayments of long-term borrowings</t>
    <phoneticPr fontId="2"/>
  </si>
  <si>
    <t>Proceeds from issuance of bonds</t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</si>
  <si>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</si>
  <si>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Purchase of treasury shares</t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</si>
  <si>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</si>
  <si>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Dividends paid</t>
    <phoneticPr fontId="2"/>
  </si>
  <si>
    <t>Other cash flows from financing activities</t>
    <phoneticPr fontId="2"/>
  </si>
  <si>
    <t>Cash flows from financing activities</t>
    <phoneticPr fontId="2"/>
  </si>
  <si>
    <t>Net increase (decrease) in cash and cash equivalents</t>
    <phoneticPr fontId="2"/>
  </si>
  <si>
    <r>
      <rPr>
        <sz val="9"/>
        <rFont val="ＭＳ Ｐゴシック"/>
        <family val="3"/>
        <charset val="128"/>
      </rPr>
      <t>Ⅴ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現金及び現金同等物の期首残高</t>
    </r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2" eb="14">
      <t>キシュ</t>
    </rPh>
    <rPh sb="14" eb="16">
      <t>ザンダカ</t>
    </rPh>
    <phoneticPr fontId="2"/>
  </si>
  <si>
    <t>Cash and cash equivalents at beginning of period</t>
    <phoneticPr fontId="2"/>
  </si>
  <si>
    <t>Increase in cash and cash equivalents resulting from merger</t>
    <phoneticPr fontId="2"/>
  </si>
  <si>
    <t>━</t>
    <phoneticPr fontId="2"/>
  </si>
  <si>
    <r>
      <rPr>
        <sz val="9"/>
        <rFont val="ＭＳ Ｐゴシック"/>
        <family val="3"/>
        <charset val="128"/>
      </rPr>
      <t>━</t>
    </r>
    <phoneticPr fontId="2"/>
  </si>
  <si>
    <r>
      <rPr>
        <sz val="9"/>
        <rFont val="ＭＳ Ｐゴシック"/>
        <family val="3"/>
        <charset val="128"/>
      </rPr>
      <t>━</t>
    </r>
    <phoneticPr fontId="2"/>
  </si>
  <si>
    <r>
      <rPr>
        <sz val="9"/>
        <rFont val="ＭＳ Ｐゴシック"/>
        <family val="3"/>
        <charset val="128"/>
      </rPr>
      <t>Ⅶ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連結の範囲の変更に伴う現金及び現金同等物の増減額（△は減少）</t>
    </r>
    <phoneticPr fontId="2"/>
  </si>
  <si>
    <t>Increase (decrease) in cash and cash equivalents resulting from change in scope of consolidation</t>
    <phoneticPr fontId="2"/>
  </si>
  <si>
    <r>
      <rPr>
        <sz val="9"/>
        <rFont val="ＭＳ Ｐゴシック"/>
        <family val="3"/>
        <charset val="128"/>
      </rPr>
      <t>Ⅷ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現金及び現金同等物の期末残高</t>
    </r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2" eb="14">
      <t>キマツ</t>
    </rPh>
    <rPh sb="14" eb="16">
      <t>ザンダカ</t>
    </rPh>
    <phoneticPr fontId="2"/>
  </si>
  <si>
    <t>Cash and cash equivalents at end of period</t>
    <phoneticPr fontId="2"/>
  </si>
  <si>
    <r>
      <t>3.</t>
    </r>
    <r>
      <rPr>
        <b/>
        <sz val="10"/>
        <color indexed="9"/>
        <rFont val="ＭＳ Ｐゴシック"/>
        <family val="3"/>
        <charset val="128"/>
      </rPr>
      <t>主な経営指標等の推移｜</t>
    </r>
    <r>
      <rPr>
        <b/>
        <sz val="10"/>
        <color indexed="9"/>
        <rFont val="Arial Narrow"/>
        <family val="2"/>
      </rPr>
      <t>Main management indicator</t>
    </r>
    <rPh sb="2" eb="3">
      <t>オモ</t>
    </rPh>
    <rPh sb="4" eb="6">
      <t>ケイエイ</t>
    </rPh>
    <rPh sb="6" eb="8">
      <t>シヒョウ</t>
    </rPh>
    <rPh sb="8" eb="9">
      <t>トウ</t>
    </rPh>
    <rPh sb="10" eb="12">
      <t>スイイ</t>
    </rPh>
    <phoneticPr fontId="2"/>
  </si>
  <si>
    <r>
      <rPr>
        <b/>
        <sz val="10"/>
        <color indexed="9"/>
        <rFont val="ＭＳ Ｐゴシック"/>
        <family val="3"/>
        <charset val="128"/>
      </rPr>
      <t>売上高</t>
    </r>
  </si>
  <si>
    <r>
      <rPr>
        <sz val="10"/>
        <rFont val="ＭＳ Ｐゴシック"/>
        <family val="3"/>
        <charset val="128"/>
      </rPr>
      <t>北海道</t>
    </r>
  </si>
  <si>
    <t>Consolidated</t>
    <phoneticPr fontId="2"/>
  </si>
  <si>
    <r>
      <rPr>
        <sz val="10"/>
        <rFont val="ＭＳ Ｐゴシック"/>
        <family val="3"/>
        <charset val="128"/>
      </rPr>
      <t>東北</t>
    </r>
  </si>
  <si>
    <t>Kanto</t>
    <phoneticPr fontId="2"/>
  </si>
  <si>
    <r>
      <rPr>
        <sz val="10"/>
        <rFont val="ＭＳ Ｐゴシック"/>
        <family val="3"/>
        <charset val="128"/>
      </rPr>
      <t>首都圏</t>
    </r>
  </si>
  <si>
    <r>
      <rPr>
        <sz val="10"/>
        <rFont val="ＭＳ Ｐゴシック"/>
        <family val="3"/>
        <charset val="128"/>
      </rPr>
      <t>中部</t>
    </r>
    <rPh sb="0" eb="2">
      <t>チュウブ</t>
    </rPh>
    <phoneticPr fontId="2"/>
  </si>
  <si>
    <r>
      <rPr>
        <sz val="10"/>
        <rFont val="ＭＳ Ｐゴシック"/>
        <family val="3"/>
        <charset val="128"/>
      </rPr>
      <t>近畿</t>
    </r>
    <rPh sb="0" eb="2">
      <t>キンキ</t>
    </rPh>
    <phoneticPr fontId="2"/>
  </si>
  <si>
    <r>
      <rPr>
        <sz val="10"/>
        <rFont val="ＭＳ Ｐゴシック"/>
        <family val="3"/>
        <charset val="128"/>
      </rPr>
      <t>中国</t>
    </r>
    <rPh sb="0" eb="2">
      <t>チュウゴク</t>
    </rPh>
    <phoneticPr fontId="2"/>
  </si>
  <si>
    <t>Chugoku</t>
    <phoneticPr fontId="2"/>
  </si>
  <si>
    <r>
      <rPr>
        <sz val="10"/>
        <rFont val="ＭＳ Ｐゴシック"/>
        <family val="3"/>
        <charset val="128"/>
      </rPr>
      <t>四国</t>
    </r>
    <rPh sb="0" eb="2">
      <t>シコク</t>
    </rPh>
    <phoneticPr fontId="2"/>
  </si>
  <si>
    <r>
      <rPr>
        <sz val="10"/>
        <rFont val="ＭＳ Ｐゴシック"/>
        <family val="3"/>
        <charset val="128"/>
      </rPr>
      <t>九州</t>
    </r>
    <rPh sb="0" eb="2">
      <t>キュウシュウ</t>
    </rPh>
    <phoneticPr fontId="2"/>
  </si>
  <si>
    <t>Consolidated</t>
    <phoneticPr fontId="2"/>
  </si>
  <si>
    <t>Kinki</t>
    <phoneticPr fontId="2"/>
  </si>
  <si>
    <r>
      <rPr>
        <sz val="10"/>
        <rFont val="ＭＳ Ｐゴシック"/>
        <family val="3"/>
        <charset val="128"/>
      </rPr>
      <t>（百万円</t>
    </r>
    <r>
      <rPr>
        <sz val="10"/>
        <rFont val="Arial Narrow"/>
        <family val="2"/>
      </rPr>
      <t>/million yen</t>
    </r>
    <r>
      <rPr>
        <sz val="10"/>
        <rFont val="ＭＳ Ｐゴシック"/>
        <family val="3"/>
        <charset val="128"/>
      </rPr>
      <t>）</t>
    </r>
    <r>
      <rPr>
        <sz val="10"/>
        <rFont val="Arial Narrow"/>
        <family val="2"/>
      </rPr>
      <t xml:space="preserve"> </t>
    </r>
    <phoneticPr fontId="2"/>
  </si>
  <si>
    <t>Hokkaido</t>
    <phoneticPr fontId="2"/>
  </si>
  <si>
    <t>Share</t>
    <phoneticPr fontId="2"/>
  </si>
  <si>
    <t>Tohoku</t>
    <phoneticPr fontId="2"/>
  </si>
  <si>
    <r>
      <rPr>
        <sz val="10"/>
        <rFont val="ＭＳ Ｐゴシック"/>
        <family val="3"/>
        <charset val="128"/>
      </rPr>
      <t>関東</t>
    </r>
    <phoneticPr fontId="2"/>
  </si>
  <si>
    <t>Capital area</t>
    <phoneticPr fontId="2"/>
  </si>
  <si>
    <t>Chubu</t>
    <phoneticPr fontId="2"/>
  </si>
  <si>
    <t>Consolidated</t>
    <phoneticPr fontId="2"/>
  </si>
  <si>
    <t>Shikoku</t>
    <phoneticPr fontId="2"/>
  </si>
  <si>
    <t>Kyushu</t>
    <phoneticPr fontId="2"/>
  </si>
  <si>
    <t>Total</t>
    <phoneticPr fontId="2"/>
  </si>
  <si>
    <t>23/3</t>
    <phoneticPr fontId="2"/>
  </si>
  <si>
    <t>23/3</t>
    <phoneticPr fontId="2"/>
  </si>
  <si>
    <r>
      <t>（</t>
    </r>
    <r>
      <rPr>
        <sz val="10"/>
        <rFont val="Arial Narrow"/>
        <family val="2"/>
      </rPr>
      <t>2</t>
    </r>
    <r>
      <rPr>
        <sz val="10"/>
        <rFont val="ＭＳ Ｐゴシック"/>
        <family val="3"/>
        <charset val="128"/>
      </rPr>
      <t>）エリア別売上高の状況｜</t>
    </r>
    <r>
      <rPr>
        <sz val="10"/>
        <rFont val="Arial Narrow"/>
        <family val="2"/>
      </rPr>
      <t>Net sales of pharmceutical businesses by region</t>
    </r>
    <phoneticPr fontId="2"/>
  </si>
  <si>
    <r>
      <t>（</t>
    </r>
    <r>
      <rPr>
        <sz val="10"/>
        <rFont val="Arial Narrow"/>
        <family val="2"/>
      </rPr>
      <t>3</t>
    </r>
    <r>
      <rPr>
        <sz val="10"/>
        <rFont val="ＭＳ Ｐゴシック"/>
        <family val="3"/>
        <charset val="128"/>
      </rPr>
      <t>）品目別売上高の状況（東邦薬品）｜</t>
    </r>
    <r>
      <rPr>
        <sz val="10"/>
        <rFont val="Arial Narrow"/>
        <family val="2"/>
      </rPr>
      <t xml:space="preserve">Net sales by products </t>
    </r>
    <r>
      <rPr>
        <sz val="10"/>
        <rFont val="ＭＳ Ｐゴシック"/>
        <family val="3"/>
        <charset val="128"/>
      </rPr>
      <t>（</t>
    </r>
    <r>
      <rPr>
        <sz val="10"/>
        <rFont val="Arial Narrow"/>
        <family val="2"/>
      </rPr>
      <t>TOHO PHARMACEUTICAL</t>
    </r>
    <r>
      <rPr>
        <sz val="10"/>
        <rFont val="ＭＳ Ｐゴシック"/>
        <family val="3"/>
        <charset val="128"/>
      </rPr>
      <t>）</t>
    </r>
    <rPh sb="3" eb="5">
      <t>ヒンモク</t>
    </rPh>
    <rPh sb="5" eb="6">
      <t>ベツ</t>
    </rPh>
    <rPh sb="6" eb="9">
      <t>ウリアゲダカ</t>
    </rPh>
    <rPh sb="10" eb="12">
      <t>ジョウキョウ</t>
    </rPh>
    <rPh sb="13" eb="15">
      <t>トウホウ</t>
    </rPh>
    <rPh sb="15" eb="17">
      <t>ヤクヒン</t>
    </rPh>
    <phoneticPr fontId="2"/>
  </si>
  <si>
    <t>19/3</t>
  </si>
  <si>
    <t>Others</t>
    <phoneticPr fontId="2"/>
  </si>
  <si>
    <t>20/3</t>
  </si>
  <si>
    <t>21/3</t>
  </si>
  <si>
    <t>22/3</t>
  </si>
  <si>
    <t>23/3</t>
    <phoneticPr fontId="2"/>
  </si>
  <si>
    <t>23/3</t>
    <phoneticPr fontId="2"/>
  </si>
  <si>
    <t>Others</t>
    <phoneticPr fontId="2"/>
  </si>
  <si>
    <t>Others</t>
    <phoneticPr fontId="2"/>
  </si>
  <si>
    <t>Extraordinary losses</t>
    <phoneticPr fontId="2"/>
  </si>
  <si>
    <r>
      <t>4.</t>
    </r>
    <r>
      <rPr>
        <b/>
        <sz val="10"/>
        <color indexed="9"/>
        <rFont val="ＭＳ Ｐゴシック"/>
        <family val="3"/>
        <charset val="128"/>
      </rPr>
      <t>医薬品卸売事業</t>
    </r>
    <r>
      <rPr>
        <b/>
        <sz val="10"/>
        <color indexed="9"/>
        <rFont val="Arial Narrow"/>
        <family val="2"/>
      </rPr>
      <t xml:space="preserve"> / Pharmaceutical wholesaling business</t>
    </r>
    <rPh sb="2" eb="5">
      <t>イヤクヒン</t>
    </rPh>
    <rPh sb="5" eb="7">
      <t>オロシウリ</t>
    </rPh>
    <rPh sb="7" eb="9">
      <t>ジギョウ</t>
    </rPh>
    <phoneticPr fontId="2"/>
  </si>
  <si>
    <r>
      <t>7.</t>
    </r>
    <r>
      <rPr>
        <b/>
        <sz val="10"/>
        <color indexed="9"/>
        <rFont val="ＭＳ Ｐゴシック"/>
        <family val="3"/>
        <charset val="128"/>
      </rPr>
      <t>その他の経営指標｜</t>
    </r>
    <r>
      <rPr>
        <b/>
        <sz val="10"/>
        <color indexed="9"/>
        <rFont val="Arial Narrow"/>
        <family val="2"/>
      </rPr>
      <t>Other financial data</t>
    </r>
    <rPh sb="4" eb="5">
      <t>タ</t>
    </rPh>
    <rPh sb="6" eb="8">
      <t>ケイエイ</t>
    </rPh>
    <rPh sb="8" eb="10">
      <t>シヒョウ</t>
    </rPh>
    <phoneticPr fontId="2"/>
  </si>
  <si>
    <r>
      <t>8.</t>
    </r>
    <r>
      <rPr>
        <b/>
        <sz val="10"/>
        <color indexed="9"/>
        <rFont val="ＭＳ Ｐゴシック"/>
        <family val="3"/>
        <charset val="128"/>
      </rPr>
      <t>財務諸表（連結貸借対照表）｜</t>
    </r>
    <r>
      <rPr>
        <b/>
        <sz val="10"/>
        <color indexed="9"/>
        <rFont val="Arial Narrow"/>
        <family val="2"/>
      </rPr>
      <t>Consolidated balance sheets</t>
    </r>
    <phoneticPr fontId="2"/>
  </si>
  <si>
    <r>
      <t>9.</t>
    </r>
    <r>
      <rPr>
        <b/>
        <sz val="10"/>
        <color indexed="9"/>
        <rFont val="ＭＳ Ｐゴシック"/>
        <family val="3"/>
        <charset val="128"/>
      </rPr>
      <t>財務諸表（連結損益計算書）｜</t>
    </r>
    <r>
      <rPr>
        <b/>
        <sz val="10"/>
        <color indexed="9"/>
        <rFont val="Arial Narrow"/>
        <family val="2"/>
      </rPr>
      <t>Consolidated profit and loss statements</t>
    </r>
    <rPh sb="2" eb="4">
      <t>ザイム</t>
    </rPh>
    <rPh sb="4" eb="6">
      <t>ショヒョウ</t>
    </rPh>
    <rPh sb="7" eb="9">
      <t>レンケツ</t>
    </rPh>
    <rPh sb="9" eb="11">
      <t>ソンエキ</t>
    </rPh>
    <rPh sb="11" eb="14">
      <t>ケイサンショ</t>
    </rPh>
    <phoneticPr fontId="2"/>
  </si>
  <si>
    <r>
      <t>10.</t>
    </r>
    <r>
      <rPr>
        <b/>
        <sz val="9"/>
        <color indexed="9"/>
        <rFont val="ＭＳ Ｐゴシック"/>
        <family val="3"/>
        <charset val="128"/>
      </rPr>
      <t>財務諸表（連結キャッシュフロー計算書）｜</t>
    </r>
    <r>
      <rPr>
        <b/>
        <sz val="9"/>
        <color indexed="9"/>
        <rFont val="Arial Narrow"/>
        <family val="2"/>
      </rPr>
      <t>Consolidated statements of cash flows</t>
    </r>
    <rPh sb="3" eb="5">
      <t>ザイム</t>
    </rPh>
    <rPh sb="5" eb="7">
      <t>ショヒョウ</t>
    </rPh>
    <rPh sb="8" eb="10">
      <t>レンケツ</t>
    </rPh>
    <rPh sb="18" eb="21">
      <t>ケイサンショ</t>
    </rPh>
    <phoneticPr fontId="2"/>
  </si>
  <si>
    <r>
      <rPr>
        <sz val="9"/>
        <rFont val="ＭＳ Ｐゴシック"/>
        <family val="3"/>
        <charset val="128"/>
      </rPr>
      <t>━</t>
    </r>
    <phoneticPr fontId="2"/>
  </si>
  <si>
    <r>
      <rPr>
        <sz val="9"/>
        <rFont val="ＭＳ Ｐゴシック"/>
        <family val="3"/>
        <charset val="128"/>
      </rPr>
      <t>━</t>
    </r>
    <phoneticPr fontId="2"/>
  </si>
  <si>
    <r>
      <t>3.1</t>
    </r>
    <r>
      <rPr>
        <sz val="9"/>
        <rFont val="ＭＳ Ｐゴシック"/>
        <family val="3"/>
        <charset val="128"/>
      </rPr>
      <t>年内償還予定の社債</t>
    </r>
    <phoneticPr fontId="2"/>
  </si>
  <si>
    <r>
      <t>4.1</t>
    </r>
    <r>
      <rPr>
        <sz val="7.5"/>
        <rFont val="ＭＳ Ｐゴシック"/>
        <family val="3"/>
        <charset val="128"/>
      </rPr>
      <t>年以内に返済予定の長期借入金</t>
    </r>
    <phoneticPr fontId="2"/>
  </si>
  <si>
    <r>
      <t>5.</t>
    </r>
    <r>
      <rPr>
        <sz val="9"/>
        <rFont val="ＭＳ Ｐゴシック"/>
        <family val="3"/>
        <charset val="128"/>
      </rPr>
      <t>未払法人税等</t>
    </r>
    <phoneticPr fontId="2"/>
  </si>
  <si>
    <r>
      <t>6.</t>
    </r>
    <r>
      <rPr>
        <sz val="9"/>
        <rFont val="ＭＳ Ｐゴシック"/>
        <family val="3"/>
        <charset val="128"/>
      </rPr>
      <t>賞与引当金</t>
    </r>
    <phoneticPr fontId="2"/>
  </si>
  <si>
    <r>
      <t>7.</t>
    </r>
    <r>
      <rPr>
        <sz val="9"/>
        <rFont val="ＭＳ Ｐゴシック"/>
        <family val="3"/>
        <charset val="128"/>
      </rPr>
      <t>その他</t>
    </r>
    <phoneticPr fontId="2"/>
  </si>
  <si>
    <t>Current portion of bonds payable</t>
    <phoneticPr fontId="2"/>
  </si>
  <si>
    <t>━</t>
    <phoneticPr fontId="2"/>
  </si>
  <si>
    <t>━</t>
    <phoneticPr fontId="2"/>
  </si>
  <si>
    <r>
      <t>4.</t>
    </r>
    <r>
      <rPr>
        <sz val="9"/>
        <rFont val="ＭＳ Ｐゴシック"/>
        <family val="3"/>
        <charset val="128"/>
      </rPr>
      <t>退職給付に係る負債</t>
    </r>
    <phoneticPr fontId="2"/>
  </si>
  <si>
    <r>
      <t>5.</t>
    </r>
    <r>
      <rPr>
        <sz val="9"/>
        <rFont val="ＭＳ Ｐゴシック"/>
        <family val="3"/>
        <charset val="128"/>
      </rPr>
      <t>資産除去債務</t>
    </r>
    <phoneticPr fontId="2"/>
  </si>
  <si>
    <r>
      <t>6.</t>
    </r>
    <r>
      <rPr>
        <sz val="9"/>
        <rFont val="ＭＳ Ｐゴシック"/>
        <family val="3"/>
        <charset val="128"/>
      </rPr>
      <t>独占禁止法関連損失引当金</t>
    </r>
    <rPh sb="13" eb="14">
      <t>キン</t>
    </rPh>
    <phoneticPr fontId="2"/>
  </si>
  <si>
    <t>Retirement benefit liability</t>
    <phoneticPr fontId="2"/>
  </si>
  <si>
    <t>Asset retirement obligations</t>
    <phoneticPr fontId="2"/>
  </si>
  <si>
    <r>
      <t>7.</t>
    </r>
    <r>
      <rPr>
        <sz val="9"/>
        <rFont val="ＭＳ Ｐゴシック"/>
        <family val="3"/>
        <charset val="128"/>
      </rPr>
      <t>その他</t>
    </r>
    <phoneticPr fontId="2"/>
  </si>
  <si>
    <r>
      <t>4.</t>
    </r>
    <r>
      <rPr>
        <sz val="9"/>
        <rFont val="ＭＳ Ｐゴシック"/>
        <family val="3"/>
        <charset val="128"/>
      </rPr>
      <t>車両費</t>
    </r>
    <rPh sb="2" eb="5">
      <t>シャリョウヒ</t>
    </rPh>
    <phoneticPr fontId="2"/>
  </si>
  <si>
    <t>Vehicle expenses</t>
  </si>
  <si>
    <r>
      <t>5.</t>
    </r>
    <r>
      <rPr>
        <sz val="9"/>
        <rFont val="ＭＳ Ｐゴシック"/>
        <family val="3"/>
        <charset val="128"/>
      </rPr>
      <t>減価償却費</t>
    </r>
    <phoneticPr fontId="2"/>
  </si>
  <si>
    <r>
      <t>6.</t>
    </r>
    <r>
      <rPr>
        <sz val="9"/>
        <rFont val="ＭＳ Ｐゴシック"/>
        <family val="3"/>
        <charset val="128"/>
      </rPr>
      <t>のれん償却額</t>
    </r>
    <rPh sb="5" eb="7">
      <t>ショウキャク</t>
    </rPh>
    <rPh sb="7" eb="8">
      <t>ガク</t>
    </rPh>
    <phoneticPr fontId="2"/>
  </si>
  <si>
    <r>
      <t>7.</t>
    </r>
    <r>
      <rPr>
        <sz val="9"/>
        <rFont val="ＭＳ Ｐゴシック"/>
        <family val="3"/>
        <charset val="128"/>
      </rPr>
      <t>賃借料</t>
    </r>
    <phoneticPr fontId="2"/>
  </si>
  <si>
    <r>
      <t>8.</t>
    </r>
    <r>
      <rPr>
        <sz val="9"/>
        <rFont val="ＭＳ Ｐゴシック"/>
        <family val="3"/>
        <charset val="128"/>
      </rPr>
      <t>仮払消費税の未控除費用</t>
    </r>
    <phoneticPr fontId="2"/>
  </si>
  <si>
    <r>
      <t>9.</t>
    </r>
    <r>
      <rPr>
        <sz val="9"/>
        <rFont val="ＭＳ Ｐゴシック"/>
        <family val="3"/>
        <charset val="128"/>
      </rPr>
      <t>その他</t>
    </r>
    <phoneticPr fontId="2"/>
  </si>
  <si>
    <t>Non-deductible temporary paidconsumption tax expense</t>
    <phoneticPr fontId="2"/>
  </si>
  <si>
    <r>
      <rPr>
        <sz val="9"/>
        <color theme="1"/>
        <rFont val="ＭＳ Ｐゴシック"/>
        <family val="3"/>
        <charset val="128"/>
      </rPr>
      <t>━</t>
    </r>
    <phoneticPr fontId="2"/>
  </si>
  <si>
    <r>
      <rPr>
        <sz val="9"/>
        <rFont val="ＭＳ Ｐゴシック"/>
        <family val="3"/>
        <charset val="128"/>
      </rPr>
      <t>Ⅵ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合併に伴う現金及び現金同等物の増加額</t>
    </r>
    <rPh sb="2" eb="4">
      <t>ガッペイ</t>
    </rPh>
    <rPh sb="5" eb="6">
      <t>トモナ</t>
    </rPh>
    <rPh sb="7" eb="9">
      <t>ゲンキン</t>
    </rPh>
    <rPh sb="9" eb="10">
      <t>オヨ</t>
    </rPh>
    <rPh sb="11" eb="13">
      <t>ゲンキン</t>
    </rPh>
    <rPh sb="13" eb="15">
      <t>ドウトウ</t>
    </rPh>
    <rPh sb="15" eb="16">
      <t>ブツ</t>
    </rPh>
    <rPh sb="17" eb="19">
      <t>ゾウカ</t>
    </rPh>
    <rPh sb="19" eb="20">
      <t>ガク</t>
    </rPh>
    <phoneticPr fontId="2"/>
  </si>
  <si>
    <r>
      <rPr>
        <sz val="9"/>
        <color theme="1"/>
        <rFont val="ＭＳ Ｐゴシック"/>
        <family val="3"/>
        <charset val="128"/>
      </rPr>
      <t>━</t>
    </r>
  </si>
  <si>
    <t>固定資産除売却損益（△は益）</t>
    <phoneticPr fontId="2"/>
  </si>
  <si>
    <t>財務諸表（連結損益計算書）</t>
    <rPh sb="0" eb="2">
      <t>ザイム</t>
    </rPh>
    <rPh sb="2" eb="4">
      <t>ショヒョウ</t>
    </rPh>
    <rPh sb="5" eb="7">
      <t>レンケツ</t>
    </rPh>
    <rPh sb="7" eb="9">
      <t>ソンエキ</t>
    </rPh>
    <rPh sb="9" eb="12">
      <t>ケイサンショ</t>
    </rPh>
    <phoneticPr fontId="2"/>
  </si>
  <si>
    <r>
      <rPr>
        <sz val="7"/>
        <rFont val="ＭＳ Ｐゴシック"/>
        <family val="3"/>
        <charset val="128"/>
      </rPr>
      <t>経常利益</t>
    </r>
    <r>
      <rPr>
        <sz val="7"/>
        <rFont val="Arial Narrow"/>
        <family val="2"/>
      </rPr>
      <t>/</t>
    </r>
    <r>
      <rPr>
        <sz val="7"/>
        <rFont val="ＭＳ Ｐゴシック"/>
        <family val="3"/>
        <charset val="128"/>
      </rPr>
      <t>（期首総資本</t>
    </r>
    <r>
      <rPr>
        <sz val="7"/>
        <rFont val="Arial Narrow"/>
        <family val="2"/>
      </rPr>
      <t>+</t>
    </r>
    <r>
      <rPr>
        <sz val="7"/>
        <rFont val="ＭＳ Ｐゴシック"/>
        <family val="3"/>
        <charset val="128"/>
      </rPr>
      <t>期末総資本）</t>
    </r>
    <r>
      <rPr>
        <sz val="7"/>
        <rFont val="Arial Narrow"/>
        <family val="2"/>
      </rPr>
      <t>÷2×100
Ordinary income/ (Total assets as of the beginning of the period + Total assets as of the end of the period) ÷2×100</t>
    </r>
    <rPh sb="0" eb="2">
      <t>ケイジョウ</t>
    </rPh>
    <rPh sb="2" eb="4">
      <t>リエキ</t>
    </rPh>
    <rPh sb="6" eb="8">
      <t>キシュ</t>
    </rPh>
    <rPh sb="8" eb="11">
      <t>ソウシホン</t>
    </rPh>
    <rPh sb="12" eb="14">
      <t>キマツ</t>
    </rPh>
    <rPh sb="14" eb="17">
      <t>ソウシホン</t>
    </rPh>
    <phoneticPr fontId="2"/>
  </si>
  <si>
    <r>
      <rPr>
        <sz val="7"/>
        <rFont val="ＭＳ Ｐゴシック"/>
        <family val="3"/>
        <charset val="128"/>
      </rPr>
      <t>当期純利益</t>
    </r>
    <r>
      <rPr>
        <sz val="7"/>
        <rFont val="Arial Narrow"/>
        <family val="2"/>
      </rPr>
      <t>/</t>
    </r>
    <r>
      <rPr>
        <sz val="7"/>
        <rFont val="ＭＳ Ｐゴシック"/>
        <family val="3"/>
        <charset val="128"/>
      </rPr>
      <t>（期首資本の部</t>
    </r>
    <r>
      <rPr>
        <sz val="7"/>
        <rFont val="Arial Narrow"/>
        <family val="2"/>
      </rPr>
      <t>+</t>
    </r>
    <r>
      <rPr>
        <sz val="7"/>
        <rFont val="ＭＳ Ｐゴシック"/>
        <family val="3"/>
        <charset val="128"/>
      </rPr>
      <t>期末資本の部）</t>
    </r>
    <r>
      <rPr>
        <sz val="7"/>
        <rFont val="Arial Narrow"/>
        <family val="2"/>
      </rPr>
      <t>÷2×100
Net income of the period / Total shareholders' equity as of the beginning of the period + Total shareholders' equity as of the end of the period) ÷2×100</t>
    </r>
    <rPh sb="0" eb="2">
      <t>トウキ</t>
    </rPh>
    <rPh sb="2" eb="5">
      <t>ジュンリエキ</t>
    </rPh>
    <rPh sb="7" eb="9">
      <t>キシュ</t>
    </rPh>
    <rPh sb="9" eb="11">
      <t>シホン</t>
    </rPh>
    <rPh sb="12" eb="13">
      <t>ブ</t>
    </rPh>
    <rPh sb="14" eb="16">
      <t>キマツ</t>
    </rPh>
    <rPh sb="16" eb="18">
      <t>シホン</t>
    </rPh>
    <rPh sb="19" eb="20">
      <t>ブ</t>
    </rPh>
    <phoneticPr fontId="2"/>
  </si>
  <si>
    <r>
      <rPr>
        <sz val="9"/>
        <rFont val="ＭＳ Ｐゴシック"/>
        <family val="3"/>
        <charset val="128"/>
      </rPr>
      <t>当期純利益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 xml:space="preserve">期中平均株式数
</t>
    </r>
    <r>
      <rPr>
        <sz val="9"/>
        <rFont val="Arial Narrow"/>
        <family val="2"/>
      </rPr>
      <t>Net income / the average number of shares during the fiscal year</t>
    </r>
    <rPh sb="0" eb="2">
      <t>トウキ</t>
    </rPh>
    <rPh sb="2" eb="5">
      <t>ジュンリエキ</t>
    </rPh>
    <rPh sb="6" eb="8">
      <t>キチュウ</t>
    </rPh>
    <rPh sb="8" eb="10">
      <t>ヘイキン</t>
    </rPh>
    <rPh sb="10" eb="13">
      <t>カブシキスウ</t>
    </rPh>
    <phoneticPr fontId="2"/>
  </si>
  <si>
    <r>
      <rPr>
        <sz val="8"/>
        <rFont val="ＭＳ Ｐゴシック"/>
        <family val="3"/>
        <charset val="128"/>
      </rPr>
      <t>受取利息</t>
    </r>
    <r>
      <rPr>
        <sz val="8"/>
        <rFont val="Arial Narrow"/>
        <family val="2"/>
      </rPr>
      <t>+</t>
    </r>
    <r>
      <rPr>
        <sz val="8"/>
        <rFont val="ＭＳ Ｐゴシック"/>
        <family val="3"/>
        <charset val="128"/>
      </rPr>
      <t>受取配当金</t>
    </r>
    <r>
      <rPr>
        <sz val="8"/>
        <rFont val="Arial Narrow"/>
        <family val="2"/>
      </rPr>
      <t>-</t>
    </r>
    <r>
      <rPr>
        <sz val="8"/>
        <rFont val="ＭＳ Ｐゴシック"/>
        <family val="3"/>
        <charset val="128"/>
      </rPr>
      <t>支払利息</t>
    </r>
    <r>
      <rPr>
        <sz val="8"/>
        <rFont val="Arial Narrow"/>
        <family val="2"/>
      </rPr>
      <t>-</t>
    </r>
    <r>
      <rPr>
        <sz val="8"/>
        <rFont val="ＭＳ Ｐゴシック"/>
        <family val="3"/>
        <charset val="128"/>
      </rPr>
      <t xml:space="preserve">社債利息
</t>
    </r>
    <r>
      <rPr>
        <sz val="8"/>
        <rFont val="Arial Narrow"/>
        <family val="2"/>
      </rPr>
      <t>Interest income + Dividends income - Interest expenses - Bond interest</t>
    </r>
    <rPh sb="0" eb="2">
      <t>ウケトリ</t>
    </rPh>
    <rPh sb="2" eb="4">
      <t>リソク</t>
    </rPh>
    <rPh sb="5" eb="7">
      <t>ウケトリ</t>
    </rPh>
    <rPh sb="7" eb="10">
      <t>ハイトウキン</t>
    </rPh>
    <rPh sb="11" eb="13">
      <t>シハラ</t>
    </rPh>
    <rPh sb="13" eb="15">
      <t>リソク</t>
    </rPh>
    <rPh sb="16" eb="18">
      <t>シャサイ</t>
    </rPh>
    <rPh sb="18" eb="20">
      <t>リソク</t>
    </rPh>
    <phoneticPr fontId="2"/>
  </si>
  <si>
    <r>
      <rPr>
        <sz val="9"/>
        <rFont val="ＭＳ Ｐゴシック"/>
        <family val="3"/>
        <charset val="128"/>
      </rPr>
      <t>Ⅳ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現金及び現金同等物の増減額（△は減少）</t>
    </r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2" eb="14">
      <t>ゾウゲン</t>
    </rPh>
    <rPh sb="14" eb="15">
      <t>ガク</t>
    </rPh>
    <phoneticPr fontId="2"/>
  </si>
  <si>
    <r>
      <t>5.</t>
    </r>
    <r>
      <rPr>
        <b/>
        <sz val="10"/>
        <color indexed="9"/>
        <rFont val="ＭＳ Ｐゴシック"/>
        <family val="3"/>
        <charset val="128"/>
      </rPr>
      <t>販売費及び一般管理費｜</t>
    </r>
    <r>
      <rPr>
        <b/>
        <sz val="10"/>
        <color indexed="9"/>
        <rFont val="Arial Narrow"/>
        <family val="2"/>
      </rPr>
      <t>Selling, general and administrative expenses</t>
    </r>
    <phoneticPr fontId="2"/>
  </si>
  <si>
    <r>
      <t>6.</t>
    </r>
    <r>
      <rPr>
        <b/>
        <sz val="10"/>
        <color indexed="9"/>
        <rFont val="ＭＳ Ｐゴシック"/>
        <family val="3"/>
        <charset val="128"/>
      </rPr>
      <t>主な設備投資の状況｜</t>
    </r>
    <r>
      <rPr>
        <b/>
        <sz val="10"/>
        <color indexed="9"/>
        <rFont val="Arial Narrow"/>
        <family val="2"/>
      </rPr>
      <t>Plant and equipment</t>
    </r>
    <phoneticPr fontId="2"/>
  </si>
  <si>
    <r>
      <rPr>
        <sz val="10"/>
        <rFont val="ＭＳ Ｐゴシック"/>
        <family val="3"/>
        <charset val="128"/>
      </rPr>
      <t>有形固定資産</t>
    </r>
    <rPh sb="0" eb="2">
      <t>ユウケイ</t>
    </rPh>
    <rPh sb="2" eb="4">
      <t>コテイ</t>
    </rPh>
    <rPh sb="4" eb="6">
      <t>シサン</t>
    </rPh>
    <phoneticPr fontId="2"/>
  </si>
  <si>
    <r>
      <rPr>
        <sz val="10"/>
        <rFont val="ＭＳ Ｐゴシック"/>
        <family val="3"/>
        <charset val="128"/>
      </rPr>
      <t>ソフトウェア</t>
    </r>
    <phoneticPr fontId="2"/>
  </si>
  <si>
    <t>Property, plant and equipment</t>
    <phoneticPr fontId="2"/>
  </si>
  <si>
    <t>Software</t>
    <phoneticPr fontId="2"/>
  </si>
  <si>
    <r>
      <rPr>
        <sz val="10"/>
        <rFont val="ＭＳ Ｐゴシック"/>
        <family val="3"/>
        <charset val="128"/>
      </rPr>
      <t>販管費</t>
    </r>
    <rPh sb="0" eb="1">
      <t>ハン</t>
    </rPh>
    <rPh sb="1" eb="2">
      <t>カン</t>
    </rPh>
    <rPh sb="2" eb="3">
      <t>ヒ</t>
    </rPh>
    <phoneticPr fontId="2"/>
  </si>
  <si>
    <t>SG&amp;A</t>
    <phoneticPr fontId="2"/>
  </si>
  <si>
    <t>九州通集団有限公司に投資</t>
    <rPh sb="0" eb="3">
      <t>キュウシュウツウ</t>
    </rPh>
    <rPh sb="3" eb="5">
      <t>シュウダン</t>
    </rPh>
    <rPh sb="5" eb="7">
      <t>ユウゲン</t>
    </rPh>
    <rPh sb="7" eb="9">
      <t>コウシ</t>
    </rPh>
    <rPh sb="10" eb="12">
      <t>トウシ</t>
    </rPh>
    <phoneticPr fontId="2"/>
  </si>
  <si>
    <t>貸倒引当金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</si>
</sst>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.0%"/>
    <numFmt numFmtId="178" formatCode="#,##0;&quot;▲ &quot;#,##0"/>
    <numFmt numFmtId="179" formatCode="#,##0.00;&quot;▲ &quot;#,##0.00"/>
    <numFmt numFmtId="180" formatCode="0;&quot;▲ &quot;0"/>
    <numFmt numFmtId="181" formatCode="0_);[Red]\(0\)"/>
    <numFmt numFmtId="182" formatCode="mmm\-yyyy"/>
    <numFmt numFmtId="183" formatCode="#,##0;&quot;△ &quot;#,##0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7.5"/>
      <name val="Arial Narrow"/>
      <family val="2"/>
    </font>
    <font>
      <sz val="7.5"/>
      <name val="ＭＳ Ｐゴシック"/>
      <family val="3"/>
      <charset val="128"/>
    </font>
    <font>
      <b/>
      <sz val="7.5"/>
      <name val="Arial Narrow"/>
      <family val="2"/>
    </font>
    <font>
      <sz val="10"/>
      <color indexed="9"/>
      <name val="Arial Narrow"/>
      <family val="2"/>
    </font>
    <font>
      <u/>
      <sz val="10"/>
      <name val="Arial Narrow"/>
      <family val="2"/>
    </font>
    <font>
      <sz val="7"/>
      <name val="Arial Narrow"/>
      <family val="2"/>
    </font>
    <font>
      <sz val="7"/>
      <name val="ＭＳ Ｐゴシック"/>
      <family val="3"/>
      <charset val="128"/>
    </font>
    <font>
      <sz val="6.5"/>
      <name val="Arial Narrow"/>
      <family val="2"/>
    </font>
    <font>
      <sz val="6.5"/>
      <name val="ＭＳ Ｐゴシック"/>
      <family val="3"/>
      <charset val="128"/>
    </font>
    <font>
      <b/>
      <sz val="9"/>
      <color theme="0"/>
      <name val="Arial Narrow"/>
      <family val="2"/>
    </font>
    <font>
      <sz val="10"/>
      <color rgb="FFFF0000"/>
      <name val="Arial Narrow"/>
      <family val="2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0"/>
      <color theme="0"/>
      <name val="Arial Narrow"/>
      <family val="2"/>
    </font>
    <font>
      <b/>
      <sz val="10"/>
      <color theme="0"/>
      <name val="ＭＳ Ｐゴシック"/>
      <family val="3"/>
      <charset val="128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u/>
      <sz val="9"/>
      <name val="Arial Narrow"/>
      <family val="2"/>
    </font>
    <font>
      <sz val="10"/>
      <name val="ＭＳ Ｐゴシック"/>
      <family val="3"/>
      <charset val="128"/>
      <scheme val="major"/>
    </font>
    <font>
      <b/>
      <sz val="9"/>
      <color indexed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b/>
      <sz val="9"/>
      <color indexed="22"/>
      <name val="Arial Narrow"/>
      <family val="2"/>
    </font>
    <font>
      <sz val="8.5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32"/>
        <bgColor indexed="18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8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177" fontId="8" fillId="0" borderId="0" xfId="0" applyNumberFormat="1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horizontal="right" vertical="center"/>
    </xf>
    <xf numFmtId="38" fontId="7" fillId="0" borderId="0" xfId="2" applyFont="1" applyFill="1">
      <alignment vertical="center"/>
    </xf>
    <xf numFmtId="178" fontId="7" fillId="0" borderId="0" xfId="0" applyNumberFormat="1" applyFont="1">
      <alignment vertical="center"/>
    </xf>
    <xf numFmtId="0" fontId="12" fillId="2" borderId="0" xfId="0" applyFont="1" applyFill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3" fillId="0" borderId="0" xfId="0" applyFont="1" applyFill="1">
      <alignment vertical="center"/>
    </xf>
    <xf numFmtId="49" fontId="7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0" fontId="12" fillId="2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49" fontId="12" fillId="2" borderId="0" xfId="0" applyNumberFormat="1" applyFont="1" applyFill="1" applyAlignment="1">
      <alignment horizontal="center" vertical="center"/>
    </xf>
    <xf numFmtId="0" fontId="7" fillId="4" borderId="0" xfId="0" applyFont="1" applyFill="1">
      <alignment vertical="center"/>
    </xf>
    <xf numFmtId="0" fontId="18" fillId="0" borderId="0" xfId="0" applyFont="1">
      <alignment vertical="center"/>
    </xf>
    <xf numFmtId="176" fontId="7" fillId="0" borderId="0" xfId="0" applyNumberFormat="1" applyFont="1" applyFill="1">
      <alignment vertical="center"/>
    </xf>
    <xf numFmtId="0" fontId="12" fillId="7" borderId="0" xfId="0" applyFont="1" applyFill="1">
      <alignment vertical="center"/>
    </xf>
    <xf numFmtId="49" fontId="13" fillId="7" borderId="0" xfId="0" applyNumberFormat="1" applyFont="1" applyFill="1" applyAlignment="1">
      <alignment horizontal="right" vertical="center"/>
    </xf>
    <xf numFmtId="0" fontId="7" fillId="7" borderId="0" xfId="0" applyFont="1" applyFill="1">
      <alignment vertical="center"/>
    </xf>
    <xf numFmtId="0" fontId="12" fillId="8" borderId="0" xfId="0" applyFont="1" applyFill="1">
      <alignment vertical="center"/>
    </xf>
    <xf numFmtId="0" fontId="12" fillId="7" borderId="0" xfId="0" applyFont="1" applyFill="1" applyBorder="1">
      <alignment vertical="center"/>
    </xf>
    <xf numFmtId="0" fontId="17" fillId="0" borderId="0" xfId="0" applyFont="1" applyFill="1">
      <alignment vertical="center"/>
    </xf>
    <xf numFmtId="0" fontId="17" fillId="0" borderId="0" xfId="0" applyFont="1">
      <alignment vertical="center"/>
    </xf>
    <xf numFmtId="0" fontId="12" fillId="0" borderId="0" xfId="0" applyFont="1">
      <alignment vertical="center"/>
    </xf>
    <xf numFmtId="10" fontId="7" fillId="0" borderId="0" xfId="0" applyNumberFormat="1" applyFont="1" applyFill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7" fillId="0" borderId="0" xfId="0" applyNumberFormat="1" applyFont="1">
      <alignment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 wrapText="1"/>
    </xf>
    <xf numFmtId="0" fontId="10" fillId="7" borderId="0" xfId="0" applyFont="1" applyFill="1">
      <alignment vertical="center"/>
    </xf>
    <xf numFmtId="10" fontId="12" fillId="7" borderId="0" xfId="0" applyNumberFormat="1" applyFont="1" applyFill="1">
      <alignment vertical="center"/>
    </xf>
    <xf numFmtId="0" fontId="12" fillId="7" borderId="0" xfId="0" applyFont="1" applyFill="1" applyAlignment="1">
      <alignment horizontal="center" vertical="center"/>
    </xf>
    <xf numFmtId="0" fontId="7" fillId="0" borderId="9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3" fillId="0" borderId="10" xfId="0" applyFont="1" applyFill="1" applyBorder="1">
      <alignment vertical="center"/>
    </xf>
    <xf numFmtId="49" fontId="7" fillId="0" borderId="10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vertical="center"/>
    </xf>
    <xf numFmtId="0" fontId="8" fillId="0" borderId="10" xfId="0" applyFont="1" applyFill="1" applyBorder="1">
      <alignment vertical="center"/>
    </xf>
    <xf numFmtId="10" fontId="7" fillId="0" borderId="10" xfId="0" applyNumberFormat="1" applyFont="1" applyFill="1" applyBorder="1">
      <alignment vertical="center"/>
    </xf>
    <xf numFmtId="40" fontId="7" fillId="0" borderId="10" xfId="2" applyNumberFormat="1" applyFont="1" applyFill="1" applyBorder="1">
      <alignment vertical="center"/>
    </xf>
    <xf numFmtId="0" fontId="9" fillId="0" borderId="10" xfId="0" applyFont="1" applyFill="1" applyBorder="1">
      <alignment vertical="center"/>
    </xf>
    <xf numFmtId="179" fontId="7" fillId="0" borderId="10" xfId="0" applyNumberFormat="1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8" fillId="9" borderId="10" xfId="0" applyFont="1" applyFill="1" applyBorder="1">
      <alignment vertical="center"/>
    </xf>
    <xf numFmtId="0" fontId="8" fillId="9" borderId="10" xfId="0" applyFont="1" applyFill="1" applyBorder="1" applyAlignment="1">
      <alignment vertical="center" wrapText="1"/>
    </xf>
    <xf numFmtId="0" fontId="5" fillId="9" borderId="10" xfId="0" applyFont="1" applyFill="1" applyBorder="1">
      <alignment vertical="center"/>
    </xf>
    <xf numFmtId="0" fontId="9" fillId="0" borderId="10" xfId="0" applyFont="1" applyFill="1" applyBorder="1" applyAlignment="1">
      <alignment vertical="center" wrapText="1"/>
    </xf>
    <xf numFmtId="0" fontId="3" fillId="0" borderId="11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8" fillId="4" borderId="0" xfId="0" applyFont="1" applyFill="1">
      <alignment vertical="center"/>
    </xf>
    <xf numFmtId="0" fontId="8" fillId="0" borderId="11" xfId="0" applyFont="1" applyFill="1" applyBorder="1">
      <alignment vertical="center"/>
    </xf>
    <xf numFmtId="0" fontId="8" fillId="10" borderId="10" xfId="0" applyFont="1" applyFill="1" applyBorder="1">
      <alignment vertical="center"/>
    </xf>
    <xf numFmtId="0" fontId="5" fillId="10" borderId="10" xfId="0" applyFont="1" applyFill="1" applyBorder="1">
      <alignment vertical="center"/>
    </xf>
    <xf numFmtId="0" fontId="8" fillId="0" borderId="10" xfId="0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3" fillId="8" borderId="0" xfId="0" applyFont="1" applyFill="1">
      <alignment vertical="center"/>
    </xf>
    <xf numFmtId="0" fontId="13" fillId="7" borderId="0" xfId="0" applyFont="1" applyFill="1">
      <alignment vertical="center"/>
    </xf>
    <xf numFmtId="0" fontId="13" fillId="0" borderId="0" xfId="0" applyFont="1">
      <alignment vertical="center"/>
    </xf>
    <xf numFmtId="179" fontId="8" fillId="0" borderId="10" xfId="0" applyNumberFormat="1" applyFont="1" applyFill="1" applyBorder="1" applyAlignment="1">
      <alignment vertical="center" wrapText="1"/>
    </xf>
    <xf numFmtId="0" fontId="12" fillId="7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177" fontId="7" fillId="0" borderId="0" xfId="1" applyNumberFormat="1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8" fillId="0" borderId="10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vertical="top" wrapText="1"/>
    </xf>
    <xf numFmtId="0" fontId="7" fillId="0" borderId="7" xfId="0" applyFont="1" applyBorder="1" applyAlignment="1">
      <alignment horizontal="justify" vertical="top" wrapText="1"/>
    </xf>
    <xf numFmtId="0" fontId="13" fillId="0" borderId="0" xfId="0" applyFont="1" applyFill="1" applyBorder="1">
      <alignment vertical="center"/>
    </xf>
    <xf numFmtId="0" fontId="13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justify" vertical="top" wrapText="1"/>
    </xf>
    <xf numFmtId="0" fontId="7" fillId="0" borderId="5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top" wrapText="1"/>
    </xf>
    <xf numFmtId="0" fontId="7" fillId="6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9" fillId="0" borderId="6" xfId="0" applyFont="1" applyFill="1" applyBorder="1" applyAlignment="1">
      <alignment horizontal="left" vertical="top" shrinkToFit="1"/>
    </xf>
    <xf numFmtId="0" fontId="7" fillId="0" borderId="6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8" fillId="0" borderId="6" xfId="0" applyFont="1" applyFill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9" fillId="0" borderId="6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shrinkToFit="1"/>
    </xf>
    <xf numFmtId="0" fontId="5" fillId="0" borderId="6" xfId="0" applyFont="1" applyFill="1" applyBorder="1" applyAlignment="1">
      <alignment vertical="top" shrinkToFit="1"/>
    </xf>
    <xf numFmtId="0" fontId="3" fillId="0" borderId="6" xfId="0" applyFont="1" applyFill="1" applyBorder="1" applyAlignment="1">
      <alignment vertical="top" shrinkToFit="1"/>
    </xf>
    <xf numFmtId="0" fontId="9" fillId="0" borderId="8" xfId="0" applyFont="1" applyFill="1" applyBorder="1" applyAlignment="1">
      <alignment vertical="top" shrinkToFit="1"/>
    </xf>
    <xf numFmtId="0" fontId="28" fillId="8" borderId="0" xfId="0" applyFont="1" applyFill="1" applyBorder="1">
      <alignment vertical="center"/>
    </xf>
    <xf numFmtId="0" fontId="28" fillId="8" borderId="0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 shrinkToFit="1"/>
    </xf>
    <xf numFmtId="0" fontId="3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shrinkToFit="1"/>
    </xf>
    <xf numFmtId="0" fontId="9" fillId="0" borderId="6" xfId="0" applyFont="1" applyBorder="1" applyAlignment="1">
      <alignment vertical="top" shrinkToFit="1"/>
    </xf>
    <xf numFmtId="0" fontId="9" fillId="0" borderId="2" xfId="0" applyFont="1" applyBorder="1" applyAlignment="1">
      <alignment vertical="top" shrinkToFit="1"/>
    </xf>
    <xf numFmtId="0" fontId="8" fillId="0" borderId="0" xfId="0" applyFont="1" applyFill="1" applyBorder="1" applyAlignment="1">
      <alignment vertical="center"/>
    </xf>
    <xf numFmtId="0" fontId="26" fillId="0" borderId="0" xfId="0" applyFont="1" applyBorder="1">
      <alignment vertical="center"/>
    </xf>
    <xf numFmtId="0" fontId="8" fillId="0" borderId="6" xfId="0" applyFont="1" applyFill="1" applyBorder="1" applyAlignment="1">
      <alignment vertical="top" shrinkToFit="1"/>
    </xf>
    <xf numFmtId="0" fontId="8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Alignment="1">
      <alignment horizontal="right" vertical="center"/>
    </xf>
    <xf numFmtId="178" fontId="7" fillId="0" borderId="10" xfId="0" applyNumberFormat="1" applyFont="1" applyFill="1" applyBorder="1">
      <alignment vertical="center"/>
    </xf>
    <xf numFmtId="178" fontId="7" fillId="0" borderId="10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8" fillId="0" borderId="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center"/>
    </xf>
    <xf numFmtId="0" fontId="8" fillId="0" borderId="14" xfId="0" applyFont="1" applyFill="1" applyBorder="1">
      <alignment vertical="center"/>
    </xf>
    <xf numFmtId="0" fontId="7" fillId="0" borderId="14" xfId="0" applyFont="1" applyFill="1" applyBorder="1">
      <alignment vertical="center"/>
    </xf>
    <xf numFmtId="176" fontId="7" fillId="0" borderId="14" xfId="0" applyNumberFormat="1" applyFont="1" applyFill="1" applyBorder="1" applyAlignment="1">
      <alignment horizontal="right" vertical="center"/>
    </xf>
    <xf numFmtId="0" fontId="7" fillId="0" borderId="13" xfId="0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76" fontId="24" fillId="0" borderId="0" xfId="0" applyNumberFormat="1" applyFont="1" applyFill="1" applyAlignment="1">
      <alignment horizontal="right" vertical="center"/>
    </xf>
    <xf numFmtId="0" fontId="11" fillId="0" borderId="14" xfId="0" applyFont="1" applyFill="1" applyBorder="1">
      <alignment vertical="center"/>
    </xf>
    <xf numFmtId="0" fontId="11" fillId="0" borderId="13" xfId="0" applyFont="1" applyFill="1" applyBorder="1">
      <alignment vertical="center"/>
    </xf>
    <xf numFmtId="0" fontId="11" fillId="0" borderId="1" xfId="0" applyFont="1" applyFill="1" applyBorder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38" fontId="7" fillId="0" borderId="0" xfId="2" applyFont="1" applyFill="1" applyBorder="1">
      <alignment vertical="center"/>
    </xf>
    <xf numFmtId="177" fontId="7" fillId="0" borderId="0" xfId="1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 wrapText="1"/>
    </xf>
    <xf numFmtId="0" fontId="33" fillId="0" borderId="0" xfId="0" applyFo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38" fontId="11" fillId="0" borderId="9" xfId="2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>
      <alignment vertical="center"/>
    </xf>
    <xf numFmtId="0" fontId="11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178" fontId="7" fillId="0" borderId="13" xfId="0" applyNumberFormat="1" applyFont="1" applyFill="1" applyBorder="1">
      <alignment vertical="center"/>
    </xf>
    <xf numFmtId="0" fontId="13" fillId="0" borderId="9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49" fontId="13" fillId="0" borderId="13" xfId="0" applyNumberFormat="1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178" fontId="7" fillId="0" borderId="9" xfId="0" applyNumberFormat="1" applyFont="1" applyFill="1" applyBorder="1" applyAlignment="1">
      <alignment horizontal="right" vertical="center"/>
    </xf>
    <xf numFmtId="49" fontId="12" fillId="0" borderId="13" xfId="0" applyNumberFormat="1" applyFont="1" applyFill="1" applyBorder="1" applyAlignment="1">
      <alignment horizontal="center" vertical="center"/>
    </xf>
    <xf numFmtId="177" fontId="7" fillId="0" borderId="12" xfId="1" applyNumberFormat="1" applyFont="1" applyFill="1" applyBorder="1" applyAlignment="1">
      <alignment horizontal="right" vertical="center"/>
    </xf>
    <xf numFmtId="178" fontId="7" fillId="0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Fill="1" applyBorder="1">
      <alignment vertical="center"/>
    </xf>
    <xf numFmtId="176" fontId="13" fillId="0" borderId="14" xfId="0" applyNumberFormat="1" applyFont="1" applyFill="1" applyBorder="1">
      <alignment vertical="center"/>
    </xf>
    <xf numFmtId="178" fontId="7" fillId="0" borderId="14" xfId="0" applyNumberFormat="1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8" fillId="0" borderId="15" xfId="0" applyFont="1" applyFill="1" applyBorder="1">
      <alignment vertical="center"/>
    </xf>
    <xf numFmtId="0" fontId="27" fillId="0" borderId="14" xfId="0" applyFont="1" applyFill="1" applyBorder="1">
      <alignment vertical="center"/>
    </xf>
    <xf numFmtId="0" fontId="27" fillId="0" borderId="1" xfId="0" applyFont="1" applyFill="1" applyBorder="1">
      <alignment vertical="center"/>
    </xf>
    <xf numFmtId="0" fontId="27" fillId="0" borderId="15" xfId="0" applyFont="1" applyFill="1" applyBorder="1">
      <alignment vertical="center"/>
    </xf>
    <xf numFmtId="176" fontId="7" fillId="0" borderId="15" xfId="0" applyNumberFormat="1" applyFont="1" applyFill="1" applyBorder="1" applyAlignment="1">
      <alignment horizontal="right" vertical="center"/>
    </xf>
    <xf numFmtId="177" fontId="24" fillId="0" borderId="0" xfId="0" applyNumberFormat="1" applyFont="1" applyFill="1" applyBorder="1" applyAlignment="1">
      <alignment horizontal="right" vertical="center"/>
    </xf>
    <xf numFmtId="177" fontId="24" fillId="0" borderId="0" xfId="1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177" fontId="7" fillId="0" borderId="14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181" fontId="7" fillId="0" borderId="14" xfId="0" applyNumberFormat="1" applyFont="1" applyFill="1" applyBorder="1" applyAlignment="1">
      <alignment horizontal="right" vertical="center"/>
    </xf>
    <xf numFmtId="181" fontId="7" fillId="0" borderId="1" xfId="0" applyNumberFormat="1" applyFont="1" applyFill="1" applyBorder="1" applyAlignment="1">
      <alignment horizontal="right" vertical="center"/>
    </xf>
    <xf numFmtId="0" fontId="26" fillId="0" borderId="0" xfId="0" applyFont="1" applyBorder="1" applyAlignment="1">
      <alignment vertical="center" wrapText="1"/>
    </xf>
    <xf numFmtId="177" fontId="7" fillId="0" borderId="12" xfId="1" applyNumberFormat="1" applyFont="1" applyFill="1" applyBorder="1">
      <alignment vertical="center"/>
    </xf>
    <xf numFmtId="177" fontId="7" fillId="0" borderId="11" xfId="1" applyNumberFormat="1" applyFont="1" applyFill="1" applyBorder="1">
      <alignment vertical="center"/>
    </xf>
    <xf numFmtId="178" fontId="24" fillId="0" borderId="0" xfId="0" applyNumberFormat="1" applyFont="1" applyFill="1" applyBorder="1">
      <alignment vertical="center"/>
    </xf>
    <xf numFmtId="177" fontId="24" fillId="0" borderId="0" xfId="1" applyNumberFormat="1" applyFont="1" applyFill="1" applyBorder="1">
      <alignment vertical="center"/>
    </xf>
    <xf numFmtId="0" fontId="24" fillId="0" borderId="0" xfId="0" applyFont="1" applyFill="1" applyBorder="1">
      <alignment vertical="center"/>
    </xf>
    <xf numFmtId="176" fontId="24" fillId="0" borderId="0" xfId="0" applyNumberFormat="1" applyFont="1" applyFill="1" applyBorder="1" applyAlignment="1">
      <alignment horizontal="right" vertical="center"/>
    </xf>
    <xf numFmtId="178" fontId="8" fillId="0" borderId="1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vertical="center" wrapText="1"/>
    </xf>
    <xf numFmtId="38" fontId="7" fillId="0" borderId="10" xfId="2" applyFont="1" applyFill="1" applyBorder="1">
      <alignment vertical="center"/>
    </xf>
    <xf numFmtId="178" fontId="8" fillId="0" borderId="10" xfId="0" applyNumberFormat="1" applyFont="1" applyFill="1" applyBorder="1" applyAlignment="1">
      <alignment vertical="center" wrapText="1"/>
    </xf>
    <xf numFmtId="178" fontId="7" fillId="0" borderId="0" xfId="0" applyNumberFormat="1" applyFont="1" applyFill="1">
      <alignment vertical="center"/>
    </xf>
    <xf numFmtId="177" fontId="7" fillId="0" borderId="12" xfId="0" applyNumberFormat="1" applyFont="1" applyFill="1" applyBorder="1" applyAlignment="1">
      <alignment horizontal="right" vertical="center"/>
    </xf>
    <xf numFmtId="38" fontId="7" fillId="0" borderId="13" xfId="2" applyFont="1" applyFill="1" applyBorder="1">
      <alignment vertical="center"/>
    </xf>
    <xf numFmtId="38" fontId="7" fillId="0" borderId="9" xfId="2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38" fontId="7" fillId="0" borderId="13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horizontal="left" vertical="center"/>
    </xf>
    <xf numFmtId="0" fontId="8" fillId="0" borderId="10" xfId="0" applyFont="1" applyFill="1" applyBorder="1" applyAlignment="1">
      <alignment vertical="center" wrapText="1"/>
    </xf>
    <xf numFmtId="10" fontId="7" fillId="10" borderId="10" xfId="0" applyNumberFormat="1" applyFont="1" applyFill="1" applyBorder="1">
      <alignment vertical="center"/>
    </xf>
    <xf numFmtId="0" fontId="25" fillId="0" borderId="6" xfId="0" applyFont="1" applyFill="1" applyBorder="1" applyAlignment="1">
      <alignment horizontal="left" vertical="top"/>
    </xf>
    <xf numFmtId="0" fontId="25" fillId="0" borderId="6" xfId="0" applyFont="1" applyBorder="1" applyAlignment="1">
      <alignment horizontal="justify" vertical="top" wrapText="1"/>
    </xf>
    <xf numFmtId="0" fontId="34" fillId="0" borderId="6" xfId="0" applyFont="1" applyFill="1" applyBorder="1" applyAlignment="1">
      <alignment vertical="top" wrapText="1"/>
    </xf>
    <xf numFmtId="0" fontId="25" fillId="0" borderId="6" xfId="0" applyFont="1" applyFill="1" applyBorder="1" applyAlignment="1">
      <alignment vertical="top" wrapText="1"/>
    </xf>
    <xf numFmtId="0" fontId="14" fillId="0" borderId="14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 wrapText="1"/>
    </xf>
    <xf numFmtId="49" fontId="12" fillId="7" borderId="2" xfId="0" applyNumberFormat="1" applyFont="1" applyFill="1" applyBorder="1" applyAlignment="1">
      <alignment horizontal="center" vertical="center"/>
    </xf>
    <xf numFmtId="0" fontId="12" fillId="7" borderId="14" xfId="0" applyFont="1" applyFill="1" applyBorder="1">
      <alignment vertical="center"/>
    </xf>
    <xf numFmtId="49" fontId="12" fillId="7" borderId="14" xfId="0" applyNumberFormat="1" applyFont="1" applyFill="1" applyBorder="1" applyAlignment="1">
      <alignment horizontal="center" vertical="center"/>
    </xf>
    <xf numFmtId="0" fontId="25" fillId="0" borderId="14" xfId="0" applyFont="1" applyFill="1" applyBorder="1">
      <alignment vertical="center"/>
    </xf>
    <xf numFmtId="0" fontId="25" fillId="0" borderId="13" xfId="0" applyFont="1" applyFill="1" applyBorder="1">
      <alignment vertical="center"/>
    </xf>
    <xf numFmtId="0" fontId="27" fillId="0" borderId="12" xfId="0" applyFont="1" applyFill="1" applyBorder="1">
      <alignment vertical="center"/>
    </xf>
    <xf numFmtId="0" fontId="25" fillId="0" borderId="1" xfId="0" applyFont="1" applyFill="1" applyBorder="1">
      <alignment vertical="center"/>
    </xf>
    <xf numFmtId="0" fontId="10" fillId="7" borderId="2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12" fillId="7" borderId="2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2" fillId="7" borderId="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49" fontId="12" fillId="7" borderId="0" xfId="0" applyNumberFormat="1" applyFont="1" applyFill="1" applyBorder="1" applyAlignment="1">
      <alignment horizontal="center" vertical="center"/>
    </xf>
    <xf numFmtId="180" fontId="8" fillId="9" borderId="10" xfId="0" applyNumberFormat="1" applyFont="1" applyFill="1" applyBorder="1" applyAlignment="1">
      <alignment horizontal="left" vertical="center"/>
    </xf>
    <xf numFmtId="180" fontId="9" fillId="9" borderId="10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29" fillId="7" borderId="0" xfId="0" applyFont="1" applyFill="1" applyBorder="1">
      <alignment vertical="center"/>
    </xf>
    <xf numFmtId="0" fontId="7" fillId="7" borderId="0" xfId="0" applyFont="1" applyFill="1" applyBorder="1">
      <alignment vertical="center"/>
    </xf>
    <xf numFmtId="55" fontId="7" fillId="0" borderId="11" xfId="0" applyNumberFormat="1" applyFont="1" applyFill="1" applyBorder="1" applyAlignment="1">
      <alignment horizontal="left" vertical="center"/>
    </xf>
    <xf numFmtId="0" fontId="7" fillId="0" borderId="11" xfId="0" applyFont="1" applyFill="1" applyBorder="1" applyAlignment="1">
      <alignment vertical="center" shrinkToFit="1"/>
    </xf>
    <xf numFmtId="55" fontId="7" fillId="0" borderId="10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 wrapText="1"/>
    </xf>
    <xf numFmtId="55" fontId="7" fillId="0" borderId="10" xfId="0" applyNumberFormat="1" applyFont="1" applyFill="1" applyBorder="1" applyAlignment="1">
      <alignment horizontal="left" vertical="top"/>
    </xf>
    <xf numFmtId="0" fontId="7" fillId="0" borderId="10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55" fontId="7" fillId="0" borderId="10" xfId="0" applyNumberFormat="1" applyFont="1" applyBorder="1" applyAlignment="1">
      <alignment horizontal="left" vertical="center"/>
    </xf>
    <xf numFmtId="0" fontId="3" fillId="0" borderId="10" xfId="0" applyFont="1" applyBorder="1">
      <alignment vertical="center"/>
    </xf>
    <xf numFmtId="55" fontId="7" fillId="0" borderId="10" xfId="0" applyNumberFormat="1" applyFont="1" applyBorder="1" applyAlignment="1">
      <alignment horizontal="left" vertical="top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shrinkToFit="1"/>
    </xf>
    <xf numFmtId="0" fontId="7" fillId="0" borderId="10" xfId="0" applyFont="1" applyBorder="1">
      <alignment vertical="center"/>
    </xf>
    <xf numFmtId="0" fontId="28" fillId="7" borderId="0" xfId="0" applyFont="1" applyFill="1" applyBorder="1">
      <alignment vertical="center"/>
    </xf>
    <xf numFmtId="182" fontId="7" fillId="0" borderId="11" xfId="0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/>
    </xf>
    <xf numFmtId="182" fontId="7" fillId="0" borderId="11" xfId="0" applyNumberFormat="1" applyFont="1" applyFill="1" applyBorder="1" applyAlignment="1">
      <alignment horizontal="left" vertical="top" wrapText="1"/>
    </xf>
    <xf numFmtId="182" fontId="7" fillId="0" borderId="9" xfId="0" applyNumberFormat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shrinkToFit="1"/>
    </xf>
    <xf numFmtId="182" fontId="7" fillId="0" borderId="1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8" borderId="0" xfId="0" applyFont="1" applyFill="1">
      <alignment vertical="center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right" vertical="center"/>
    </xf>
    <xf numFmtId="38" fontId="7" fillId="8" borderId="0" xfId="2" applyFont="1" applyFill="1" applyAlignment="1">
      <alignment horizontal="right" vertical="center"/>
    </xf>
    <xf numFmtId="38" fontId="7" fillId="0" borderId="0" xfId="2" applyFont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right" vertical="center"/>
    </xf>
    <xf numFmtId="38" fontId="8" fillId="0" borderId="0" xfId="2" applyFont="1" applyAlignment="1">
      <alignment horizontal="right" vertical="center"/>
    </xf>
    <xf numFmtId="0" fontId="10" fillId="7" borderId="0" xfId="0" applyFont="1" applyFill="1" applyBorder="1" applyAlignment="1">
      <alignment horizontal="center" vertical="center" wrapText="1"/>
    </xf>
    <xf numFmtId="38" fontId="10" fillId="7" borderId="0" xfId="2" quotePrefix="1" applyFont="1" applyFill="1" applyAlignment="1">
      <alignment horizontal="right" vertical="center"/>
    </xf>
    <xf numFmtId="49" fontId="11" fillId="7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38" fontId="27" fillId="4" borderId="0" xfId="2" applyFont="1" applyFill="1" applyAlignment="1">
      <alignment horizontal="right" vertical="center"/>
    </xf>
    <xf numFmtId="49" fontId="27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4" fillId="0" borderId="10" xfId="0" applyFont="1" applyFill="1" applyBorder="1">
      <alignment vertical="center"/>
    </xf>
    <xf numFmtId="0" fontId="9" fillId="0" borderId="10" xfId="0" applyFont="1" applyFill="1" applyBorder="1" applyAlignment="1">
      <alignment vertical="center"/>
    </xf>
    <xf numFmtId="0" fontId="37" fillId="9" borderId="10" xfId="0" applyFont="1" applyFill="1" applyBorder="1">
      <alignment vertical="center"/>
    </xf>
    <xf numFmtId="0" fontId="8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right" vertical="center"/>
    </xf>
    <xf numFmtId="38" fontId="8" fillId="0" borderId="11" xfId="2" applyFont="1" applyFill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8" borderId="0" xfId="0" applyFont="1" applyFill="1">
      <alignment vertical="center"/>
    </xf>
    <xf numFmtId="177" fontId="8" fillId="8" borderId="0" xfId="0" applyNumberFormat="1" applyFont="1" applyFill="1">
      <alignment vertical="center"/>
    </xf>
    <xf numFmtId="178" fontId="8" fillId="8" borderId="0" xfId="0" applyNumberFormat="1" applyFont="1" applyFill="1">
      <alignment vertical="center"/>
    </xf>
    <xf numFmtId="178" fontId="8" fillId="0" borderId="0" xfId="0" applyNumberFormat="1" applyFont="1">
      <alignment vertical="center"/>
    </xf>
    <xf numFmtId="177" fontId="8" fillId="0" borderId="0" xfId="0" applyNumberFormat="1" applyFont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49" fontId="10" fillId="7" borderId="0" xfId="0" applyNumberFormat="1" applyFont="1" applyFill="1" applyAlignment="1">
      <alignment horizontal="center" vertical="center"/>
    </xf>
    <xf numFmtId="178" fontId="27" fillId="4" borderId="0" xfId="0" applyNumberFormat="1" applyFont="1" applyFill="1" applyAlignment="1">
      <alignment horizontal="center" vertical="center"/>
    </xf>
    <xf numFmtId="177" fontId="27" fillId="4" borderId="0" xfId="0" applyNumberFormat="1" applyFont="1" applyFill="1" applyAlignment="1">
      <alignment horizontal="center" vertical="center"/>
    </xf>
    <xf numFmtId="178" fontId="8" fillId="9" borderId="10" xfId="0" applyNumberFormat="1" applyFont="1" applyFill="1" applyBorder="1" applyAlignment="1">
      <alignment horizontal="right" vertical="center"/>
    </xf>
    <xf numFmtId="178" fontId="5" fillId="0" borderId="10" xfId="0" applyNumberFormat="1" applyFont="1" applyFill="1" applyBorder="1" applyAlignment="1">
      <alignment horizontal="right" vertical="center"/>
    </xf>
    <xf numFmtId="0" fontId="8" fillId="9" borderId="10" xfId="0" applyFont="1" applyFill="1" applyBorder="1" applyAlignment="1">
      <alignment horizontal="left" vertical="center" wrapText="1"/>
    </xf>
    <xf numFmtId="180" fontId="8" fillId="0" borderId="10" xfId="0" applyNumberFormat="1" applyFont="1" applyFill="1" applyBorder="1" applyAlignment="1">
      <alignment horizontal="left" vertical="center" wrapText="1"/>
    </xf>
    <xf numFmtId="180" fontId="8" fillId="0" borderId="0" xfId="0" applyNumberFormat="1" applyFont="1" applyAlignment="1">
      <alignment horizontal="right" vertical="center"/>
    </xf>
    <xf numFmtId="180" fontId="30" fillId="9" borderId="10" xfId="0" applyNumberFormat="1" applyFont="1" applyFill="1" applyBorder="1" applyAlignment="1">
      <alignment horizontal="left" vertical="center"/>
    </xf>
    <xf numFmtId="38" fontId="8" fillId="0" borderId="0" xfId="2" applyFont="1" applyFill="1" applyAlignment="1">
      <alignment horizontal="right" vertical="center"/>
    </xf>
    <xf numFmtId="177" fontId="30" fillId="0" borderId="0" xfId="0" applyNumberFormat="1" applyFont="1" applyFill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178" fontId="30" fillId="0" borderId="0" xfId="0" applyNumberFormat="1" applyFont="1" applyFill="1" applyAlignment="1">
      <alignment horizontal="right" vertical="center"/>
    </xf>
    <xf numFmtId="178" fontId="10" fillId="7" borderId="0" xfId="0" applyNumberFormat="1" applyFont="1" applyFill="1" applyBorder="1">
      <alignment vertical="center"/>
    </xf>
    <xf numFmtId="178" fontId="10" fillId="7" borderId="0" xfId="0" applyNumberFormat="1" applyFont="1" applyFill="1">
      <alignment vertical="center"/>
    </xf>
    <xf numFmtId="0" fontId="8" fillId="0" borderId="0" xfId="0" applyFont="1" applyBorder="1" applyAlignment="1">
      <alignment horizontal="right" vertical="center"/>
    </xf>
    <xf numFmtId="0" fontId="38" fillId="7" borderId="0" xfId="0" applyFont="1" applyFill="1" applyAlignment="1">
      <alignment horizontal="center" vertical="center"/>
    </xf>
    <xf numFmtId="49" fontId="23" fillId="7" borderId="0" xfId="0" applyNumberFormat="1" applyFont="1" applyFill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5" fillId="0" borderId="10" xfId="0" applyFont="1" applyFill="1" applyBorder="1" applyAlignment="1">
      <alignment vertical="center" shrinkToFit="1"/>
    </xf>
    <xf numFmtId="178" fontId="14" fillId="0" borderId="0" xfId="0" applyNumberFormat="1" applyFont="1" applyFill="1">
      <alignment vertical="center"/>
    </xf>
    <xf numFmtId="178" fontId="30" fillId="0" borderId="1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 applyProtection="1">
      <alignment vertical="center" wrapText="1"/>
    </xf>
    <xf numFmtId="0" fontId="8" fillId="10" borderId="10" xfId="0" applyFont="1" applyFill="1" applyBorder="1" applyAlignment="1" applyProtection="1">
      <alignment vertical="center" wrapText="1"/>
    </xf>
    <xf numFmtId="178" fontId="8" fillId="10" borderId="10" xfId="0" applyNumberFormat="1" applyFont="1" applyFill="1" applyBorder="1" applyAlignment="1">
      <alignment horizontal="right" vertical="center"/>
    </xf>
    <xf numFmtId="0" fontId="8" fillId="10" borderId="10" xfId="0" applyFont="1" applyFill="1" applyBorder="1" applyAlignment="1" applyProtection="1">
      <alignment vertical="center" shrinkToFit="1"/>
    </xf>
    <xf numFmtId="0" fontId="8" fillId="0" borderId="10" xfId="0" applyFont="1" applyFill="1" applyBorder="1" applyAlignment="1" applyProtection="1">
      <alignment vertical="center"/>
    </xf>
    <xf numFmtId="0" fontId="13" fillId="0" borderId="10" xfId="0" applyFont="1" applyFill="1" applyBorder="1">
      <alignment vertical="center"/>
    </xf>
    <xf numFmtId="49" fontId="12" fillId="0" borderId="10" xfId="0" applyNumberFormat="1" applyFont="1" applyFill="1" applyBorder="1" applyAlignment="1">
      <alignment horizontal="center" vertical="center"/>
    </xf>
    <xf numFmtId="177" fontId="7" fillId="0" borderId="10" xfId="1" applyNumberFormat="1" applyFont="1" applyFill="1" applyBorder="1">
      <alignment vertical="center"/>
    </xf>
    <xf numFmtId="3" fontId="7" fillId="0" borderId="10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77" fontId="7" fillId="0" borderId="0" xfId="1" applyNumberFormat="1" applyFont="1" applyFill="1" applyBorder="1">
      <alignment vertical="center"/>
    </xf>
    <xf numFmtId="3" fontId="7" fillId="0" borderId="0" xfId="0" applyNumberFormat="1" applyFont="1" applyFill="1" applyBorder="1">
      <alignment vertical="center"/>
    </xf>
    <xf numFmtId="176" fontId="7" fillId="0" borderId="10" xfId="0" applyNumberFormat="1" applyFont="1" applyFill="1" applyBorder="1" applyAlignment="1">
      <alignment horizontal="right" vertical="center"/>
    </xf>
    <xf numFmtId="38" fontId="7" fillId="0" borderId="11" xfId="2" applyFont="1" applyFill="1" applyBorder="1">
      <alignment vertical="center"/>
    </xf>
    <xf numFmtId="178" fontId="32" fillId="0" borderId="10" xfId="0" applyNumberFormat="1" applyFont="1" applyFill="1" applyBorder="1">
      <alignment vertical="center"/>
    </xf>
    <xf numFmtId="177" fontId="32" fillId="0" borderId="2" xfId="1" applyNumberFormat="1" applyFont="1" applyFill="1" applyBorder="1">
      <alignment vertical="center"/>
    </xf>
    <xf numFmtId="0" fontId="32" fillId="0" borderId="9" xfId="0" applyFont="1" applyFill="1" applyBorder="1">
      <alignment vertical="center"/>
    </xf>
    <xf numFmtId="177" fontId="32" fillId="0" borderId="0" xfId="1" applyNumberFormat="1" applyFont="1" applyFill="1">
      <alignment vertical="center"/>
    </xf>
    <xf numFmtId="178" fontId="32" fillId="0" borderId="13" xfId="0" applyNumberFormat="1" applyFont="1" applyFill="1" applyBorder="1">
      <alignment vertical="center"/>
    </xf>
    <xf numFmtId="176" fontId="32" fillId="0" borderId="14" xfId="0" applyNumberFormat="1" applyFont="1" applyFill="1" applyBorder="1" applyAlignment="1">
      <alignment horizontal="right" vertical="center"/>
    </xf>
    <xf numFmtId="177" fontId="32" fillId="0" borderId="0" xfId="1" applyNumberFormat="1" applyFont="1" applyFill="1" applyBorder="1">
      <alignment vertical="center"/>
    </xf>
    <xf numFmtId="177" fontId="7" fillId="0" borderId="2" xfId="1" applyNumberFormat="1" applyFont="1" applyFill="1" applyBorder="1">
      <alignment vertical="center"/>
    </xf>
    <xf numFmtId="178" fontId="7" fillId="0" borderId="14" xfId="0" applyNumberFormat="1" applyFont="1" applyFill="1" applyBorder="1" applyAlignment="1">
      <alignment horizontal="right" vertical="center" wrapText="1"/>
    </xf>
    <xf numFmtId="38" fontId="32" fillId="0" borderId="0" xfId="2" applyFont="1" applyFill="1" applyBorder="1">
      <alignment vertical="center"/>
    </xf>
    <xf numFmtId="177" fontId="32" fillId="0" borderId="12" xfId="1" applyNumberFormat="1" applyFont="1" applyFill="1" applyBorder="1" applyAlignment="1">
      <alignment horizontal="right" vertical="center"/>
    </xf>
    <xf numFmtId="178" fontId="32" fillId="0" borderId="9" xfId="0" applyNumberFormat="1" applyFont="1" applyFill="1" applyBorder="1" applyAlignment="1">
      <alignment horizontal="right" vertical="center"/>
    </xf>
    <xf numFmtId="38" fontId="32" fillId="0" borderId="0" xfId="2" applyFont="1" applyFill="1">
      <alignment vertical="center"/>
    </xf>
    <xf numFmtId="177" fontId="32" fillId="0" borderId="11" xfId="1" applyNumberFormat="1" applyFont="1" applyFill="1" applyBorder="1" applyAlignment="1">
      <alignment horizontal="right" vertical="center"/>
    </xf>
    <xf numFmtId="178" fontId="32" fillId="0" borderId="13" xfId="0" applyNumberFormat="1" applyFont="1" applyFill="1" applyBorder="1" applyAlignment="1">
      <alignment horizontal="right" vertical="center"/>
    </xf>
    <xf numFmtId="178" fontId="32" fillId="0" borderId="14" xfId="0" applyNumberFormat="1" applyFont="1" applyFill="1" applyBorder="1" applyAlignment="1">
      <alignment horizontal="right" vertical="center" wrapText="1"/>
    </xf>
    <xf numFmtId="176" fontId="32" fillId="0" borderId="0" xfId="0" applyNumberFormat="1" applyFont="1" applyFill="1" applyBorder="1" applyAlignment="1">
      <alignment horizontal="right" vertical="center"/>
    </xf>
    <xf numFmtId="176" fontId="32" fillId="0" borderId="13" xfId="0" applyNumberFormat="1" applyFont="1" applyFill="1" applyBorder="1" applyAlignment="1">
      <alignment horizontal="right" vertical="center"/>
    </xf>
    <xf numFmtId="177" fontId="32" fillId="0" borderId="12" xfId="0" applyNumberFormat="1" applyFont="1" applyFill="1" applyBorder="1" applyAlignment="1">
      <alignment horizontal="right" vertical="center"/>
    </xf>
    <xf numFmtId="176" fontId="32" fillId="0" borderId="9" xfId="0" applyNumberFormat="1" applyFont="1" applyFill="1" applyBorder="1" applyAlignment="1">
      <alignment horizontal="right" vertical="center"/>
    </xf>
    <xf numFmtId="177" fontId="32" fillId="0" borderId="14" xfId="0" applyNumberFormat="1" applyFont="1" applyFill="1" applyBorder="1" applyAlignment="1">
      <alignment horizontal="right" vertical="center"/>
    </xf>
    <xf numFmtId="176" fontId="32" fillId="0" borderId="15" xfId="0" applyNumberFormat="1" applyFont="1" applyFill="1" applyBorder="1" applyAlignment="1">
      <alignment horizontal="right" vertical="center"/>
    </xf>
    <xf numFmtId="178" fontId="32" fillId="0" borderId="14" xfId="0" applyNumberFormat="1" applyFont="1" applyFill="1" applyBorder="1" applyAlignment="1">
      <alignment horizontal="right" vertical="center"/>
    </xf>
    <xf numFmtId="181" fontId="32" fillId="0" borderId="14" xfId="0" applyNumberFormat="1" applyFont="1" applyFill="1" applyBorder="1" applyAlignment="1">
      <alignment horizontal="right" vertical="center"/>
    </xf>
    <xf numFmtId="181" fontId="32" fillId="0" borderId="1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vertical="center" wrapText="1"/>
    </xf>
    <xf numFmtId="177" fontId="7" fillId="0" borderId="0" xfId="1" applyNumberFormat="1" applyFont="1">
      <alignment vertical="center"/>
    </xf>
    <xf numFmtId="38" fontId="7" fillId="0" borderId="0" xfId="0" applyNumberFormat="1" applyFo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78" fontId="7" fillId="0" borderId="1" xfId="0" applyNumberFormat="1" applyFont="1" applyFill="1" applyBorder="1">
      <alignment vertical="center"/>
    </xf>
    <xf numFmtId="178" fontId="8" fillId="0" borderId="1" xfId="0" applyNumberFormat="1" applyFont="1" applyFill="1" applyBorder="1">
      <alignment vertical="center"/>
    </xf>
    <xf numFmtId="178" fontId="8" fillId="0" borderId="10" xfId="0" applyNumberFormat="1" applyFont="1" applyFill="1" applyBorder="1">
      <alignment vertical="center"/>
    </xf>
    <xf numFmtId="178" fontId="7" fillId="0" borderId="12" xfId="0" applyNumberFormat="1" applyFont="1" applyFill="1" applyBorder="1">
      <alignment vertical="center"/>
    </xf>
    <xf numFmtId="178" fontId="8" fillId="0" borderId="12" xfId="0" applyNumberFormat="1" applyFont="1" applyFill="1" applyBorder="1">
      <alignment vertical="center"/>
    </xf>
    <xf numFmtId="38" fontId="7" fillId="0" borderId="1" xfId="2" applyFont="1" applyFill="1" applyBorder="1" applyAlignment="1">
      <alignment horizontal="right" vertical="center"/>
    </xf>
    <xf numFmtId="0" fontId="7" fillId="0" borderId="12" xfId="0" applyFont="1" applyBorder="1">
      <alignment vertical="center"/>
    </xf>
    <xf numFmtId="38" fontId="7" fillId="0" borderId="12" xfId="2" applyFont="1" applyBorder="1">
      <alignment vertical="center"/>
    </xf>
    <xf numFmtId="38" fontId="7" fillId="0" borderId="14" xfId="2" applyFont="1" applyFill="1" applyBorder="1" applyAlignment="1">
      <alignment horizontal="right" vertical="center"/>
    </xf>
    <xf numFmtId="38" fontId="32" fillId="0" borderId="14" xfId="2" applyFont="1" applyFill="1" applyBorder="1" applyAlignment="1">
      <alignment horizontal="right" vertical="center"/>
    </xf>
    <xf numFmtId="0" fontId="39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8" fillId="0" borderId="10" xfId="0" applyFont="1" applyBorder="1">
      <alignment vertical="center"/>
    </xf>
    <xf numFmtId="0" fontId="5" fillId="0" borderId="10" xfId="0" applyFont="1" applyBorder="1">
      <alignment vertical="center"/>
    </xf>
    <xf numFmtId="183" fontId="8" fillId="0" borderId="10" xfId="2" applyNumberFormat="1" applyFont="1" applyFill="1" applyBorder="1" applyAlignment="1">
      <alignment horizontal="right" vertical="center"/>
    </xf>
    <xf numFmtId="183" fontId="30" fillId="0" borderId="10" xfId="2" applyNumberFormat="1" applyFont="1" applyFill="1" applyBorder="1" applyAlignment="1">
      <alignment horizontal="right" vertical="center"/>
    </xf>
    <xf numFmtId="183" fontId="31" fillId="0" borderId="10" xfId="2" applyNumberFormat="1" applyFont="1" applyFill="1" applyBorder="1" applyAlignment="1">
      <alignment horizontal="right" vertical="center"/>
    </xf>
    <xf numFmtId="183" fontId="36" fillId="0" borderId="10" xfId="2" applyNumberFormat="1" applyFont="1" applyFill="1" applyBorder="1" applyAlignment="1">
      <alignment horizontal="right" vertical="center"/>
    </xf>
    <xf numFmtId="183" fontId="5" fillId="0" borderId="10" xfId="2" applyNumberFormat="1" applyFont="1" applyFill="1" applyBorder="1" applyAlignment="1">
      <alignment horizontal="right" vertical="center"/>
    </xf>
    <xf numFmtId="183" fontId="8" fillId="9" borderId="10" xfId="2" applyNumberFormat="1" applyFont="1" applyFill="1" applyBorder="1" applyAlignment="1">
      <alignment horizontal="right" vertical="center"/>
    </xf>
    <xf numFmtId="183" fontId="31" fillId="9" borderId="10" xfId="2" applyNumberFormat="1" applyFont="1" applyFill="1" applyBorder="1" applyAlignment="1">
      <alignment horizontal="right" vertical="center"/>
    </xf>
    <xf numFmtId="183" fontId="8" fillId="0" borderId="0" xfId="2" applyNumberFormat="1" applyFont="1">
      <alignment vertical="center"/>
    </xf>
    <xf numFmtId="183" fontId="8" fillId="0" borderId="11" xfId="2" applyNumberFormat="1" applyFont="1" applyBorder="1">
      <alignment vertical="center"/>
    </xf>
    <xf numFmtId="183" fontId="8" fillId="0" borderId="11" xfId="2" applyNumberFormat="1" applyFont="1" applyFill="1" applyBorder="1">
      <alignment vertical="center"/>
    </xf>
    <xf numFmtId="183" fontId="8" fillId="0" borderId="10" xfId="2" applyNumberFormat="1" applyFont="1" applyFill="1" applyBorder="1">
      <alignment vertical="center"/>
    </xf>
    <xf numFmtId="183" fontId="8" fillId="10" borderId="10" xfId="2" applyNumberFormat="1" applyFont="1" applyFill="1" applyBorder="1" applyAlignment="1">
      <alignment horizontal="right" vertical="center"/>
    </xf>
    <xf numFmtId="183" fontId="31" fillId="10" borderId="10" xfId="2" applyNumberFormat="1" applyFont="1" applyFill="1" applyBorder="1" applyAlignment="1">
      <alignment horizontal="right" vertical="center"/>
    </xf>
    <xf numFmtId="183" fontId="7" fillId="0" borderId="14" xfId="2" applyNumberFormat="1" applyFont="1" applyFill="1" applyBorder="1" applyAlignment="1">
      <alignment horizontal="right" vertical="center"/>
    </xf>
    <xf numFmtId="183" fontId="32" fillId="0" borderId="14" xfId="2" applyNumberFormat="1" applyFont="1" applyFill="1" applyBorder="1" applyAlignment="1">
      <alignment horizontal="right" vertical="center"/>
    </xf>
    <xf numFmtId="183" fontId="7" fillId="0" borderId="1" xfId="2" applyNumberFormat="1" applyFont="1" applyFill="1" applyBorder="1" applyAlignment="1">
      <alignment horizontal="right" vertical="center"/>
    </xf>
    <xf numFmtId="183" fontId="7" fillId="0" borderId="1" xfId="2" applyNumberFormat="1" applyFont="1" applyFill="1" applyBorder="1" applyAlignment="1">
      <alignment vertical="center"/>
    </xf>
    <xf numFmtId="183" fontId="32" fillId="0" borderId="1" xfId="2" applyNumberFormat="1" applyFont="1" applyFill="1" applyBorder="1" applyAlignment="1">
      <alignment vertical="center"/>
    </xf>
    <xf numFmtId="183" fontId="7" fillId="0" borderId="15" xfId="2" applyNumberFormat="1" applyFont="1" applyFill="1" applyBorder="1" applyAlignment="1">
      <alignment horizontal="right" vertical="center"/>
    </xf>
    <xf numFmtId="183" fontId="32" fillId="0" borderId="15" xfId="2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3" fillId="4" borderId="0" xfId="0" applyFont="1" applyFill="1" applyBorder="1" applyAlignment="1">
      <alignment vertical="top" wrapText="1"/>
    </xf>
    <xf numFmtId="0" fontId="7" fillId="4" borderId="0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 shrinkToFit="1"/>
    </xf>
    <xf numFmtId="0" fontId="8" fillId="0" borderId="1" xfId="0" applyFont="1" applyFill="1" applyBorder="1" applyAlignment="1">
      <alignment horizontal="left" vertical="top" shrinkToFit="1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5" fillId="0" borderId="0" xfId="0" applyFont="1" applyBorder="1" applyAlignment="1">
      <alignment vertical="top" shrinkToFi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8" fillId="0" borderId="1" xfId="0" applyFont="1" applyBorder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vertical="center" wrapText="1" shrinkToFi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178" fontId="9" fillId="0" borderId="10" xfId="0" applyNumberFormat="1" applyFont="1" applyFill="1" applyBorder="1" applyAlignment="1">
      <alignment horizontal="left" vertical="center" wrapText="1"/>
    </xf>
    <xf numFmtId="178" fontId="9" fillId="0" borderId="1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/>
    </xf>
    <xf numFmtId="179" fontId="8" fillId="0" borderId="10" xfId="0" applyNumberFormat="1" applyFont="1" applyFill="1" applyBorder="1" applyAlignment="1">
      <alignment horizontal="left" vertical="center" wrapText="1"/>
    </xf>
    <xf numFmtId="179" fontId="8" fillId="0" borderId="10" xfId="0" applyNumberFormat="1" applyFont="1" applyFill="1" applyBorder="1" applyAlignment="1">
      <alignment horizontal="left" vertical="center"/>
    </xf>
    <xf numFmtId="0" fontId="8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180" fontId="5" fillId="0" borderId="10" xfId="0" applyNumberFormat="1" applyFont="1" applyFill="1" applyBorder="1" applyAlignment="1">
      <alignment horizontal="left" vertical="center"/>
    </xf>
    <xf numFmtId="180" fontId="8" fillId="0" borderId="10" xfId="0" applyNumberFormat="1" applyFont="1" applyFill="1" applyBorder="1" applyAlignment="1">
      <alignment horizontal="left" vertical="center"/>
    </xf>
    <xf numFmtId="177" fontId="8" fillId="9" borderId="10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30" fillId="0" borderId="10" xfId="1" applyNumberFormat="1" applyFont="1" applyFill="1" applyBorder="1" applyAlignment="1">
      <alignment horizontal="right" vertical="center"/>
    </xf>
    <xf numFmtId="177" fontId="8" fillId="10" borderId="10" xfId="1" applyNumberFormat="1" applyFont="1" applyFill="1" applyBorder="1" applyAlignment="1">
      <alignment horizontal="right" vertical="center"/>
    </xf>
    <xf numFmtId="177" fontId="31" fillId="0" borderId="10" xfId="1" applyNumberFormat="1" applyFont="1" applyFill="1" applyBorder="1" applyAlignment="1">
      <alignment horizontal="right" vertical="center"/>
    </xf>
    <xf numFmtId="177" fontId="31" fillId="9" borderId="10" xfId="1" applyNumberFormat="1" applyFont="1" applyFill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</xdr:row>
      <xdr:rowOff>9525</xdr:rowOff>
    </xdr:from>
    <xdr:to>
      <xdr:col>10</xdr:col>
      <xdr:colOff>0</xdr:colOff>
      <xdr:row>61</xdr:row>
      <xdr:rowOff>19050</xdr:rowOff>
    </xdr:to>
    <xdr:sp macro="" textlink="">
      <xdr:nvSpPr>
        <xdr:cNvPr id="11501570" name="Rectangle 4">
          <a:extLst>
            <a:ext uri="{FF2B5EF4-FFF2-40B4-BE49-F238E27FC236}">
              <a16:creationId xmlns:a16="http://schemas.microsoft.com/office/drawing/2014/main" id="{00000000-0008-0000-0000-00000280AF00}"/>
            </a:ext>
          </a:extLst>
        </xdr:cNvPr>
        <xdr:cNvSpPr>
          <a:spLocks noChangeArrowheads="1"/>
        </xdr:cNvSpPr>
      </xdr:nvSpPr>
      <xdr:spPr bwMode="auto">
        <a:xfrm>
          <a:off x="9525" y="9096375"/>
          <a:ext cx="6943725" cy="1381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0066CC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352425</xdr:colOff>
      <xdr:row>8</xdr:row>
      <xdr:rowOff>114300</xdr:rowOff>
    </xdr:from>
    <xdr:to>
      <xdr:col>9</xdr:col>
      <xdr:colOff>666750</xdr:colOff>
      <xdr:row>15</xdr:row>
      <xdr:rowOff>133350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352425" y="1485900"/>
          <a:ext cx="6572250" cy="1219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en-US" altLang="ja-JP" sz="33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Fact Book</a:t>
          </a:r>
        </a:p>
      </xdr:txBody>
    </xdr:sp>
    <xdr:clientData/>
  </xdr:twoCellAnchor>
  <xdr:twoCellAnchor editAs="oneCell">
    <xdr:from>
      <xdr:col>3</xdr:col>
      <xdr:colOff>188595</xdr:colOff>
      <xdr:row>27</xdr:row>
      <xdr:rowOff>110490</xdr:rowOff>
    </xdr:from>
    <xdr:to>
      <xdr:col>7</xdr:col>
      <xdr:colOff>112395</xdr:colOff>
      <xdr:row>37</xdr:row>
      <xdr:rowOff>91440</xdr:rowOff>
    </xdr:to>
    <xdr:pic>
      <xdr:nvPicPr>
        <xdr:cNvPr id="11501572" name="Picture 11" descr="名称未設定-1">
          <a:extLst>
            <a:ext uri="{FF2B5EF4-FFF2-40B4-BE49-F238E27FC236}">
              <a16:creationId xmlns:a16="http://schemas.microsoft.com/office/drawing/2014/main" id="{00000000-0008-0000-0000-00000480A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4636770"/>
          <a:ext cx="242316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381000</xdr:colOff>
      <xdr:row>38</xdr:row>
      <xdr:rowOff>76200</xdr:rowOff>
    </xdr:from>
    <xdr:to>
      <xdr:col>8</xdr:col>
      <xdr:colOff>561975</xdr:colOff>
      <xdr:row>45</xdr:row>
      <xdr:rowOff>95250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76325" y="6591300"/>
          <a:ext cx="5048250" cy="1219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TOHO HOLDINGS CO., LTD.</a:t>
          </a:r>
        </a:p>
      </xdr:txBody>
    </xdr:sp>
    <xdr:clientData/>
  </xdr:twoCellAnchor>
  <xdr:twoCellAnchor editAs="absolute">
    <xdr:from>
      <xdr:col>0</xdr:col>
      <xdr:colOff>352425</xdr:colOff>
      <xdr:row>13</xdr:row>
      <xdr:rowOff>114300</xdr:rowOff>
    </xdr:from>
    <xdr:to>
      <xdr:col>9</xdr:col>
      <xdr:colOff>621030</xdr:colOff>
      <xdr:row>20</xdr:row>
      <xdr:rowOff>133350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52425" y="2293620"/>
          <a:ext cx="5892165" cy="11925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en-US" altLang="ja-JP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2023</a:t>
          </a:r>
          <a:r>
            <a:rPr lang="ja-JP" altLang="en-US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年</a:t>
          </a:r>
          <a:r>
            <a:rPr lang="en-US" altLang="ja-JP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  <a:r>
            <a:rPr lang="ja-JP" altLang="en-US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月期</a:t>
          </a:r>
          <a:endParaRPr lang="en-US" altLang="ja-JP" sz="1800" b="0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altLang="ja-JP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The fiscal year ended March 31,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showGridLines="0" topLeftCell="A19" workbookViewId="0">
      <selection activeCell="M36" sqref="M36"/>
    </sheetView>
  </sheetViews>
  <sheetFormatPr defaultRowHeight="13.5" x14ac:dyDescent="0.15"/>
  <cols>
    <col min="1" max="10" width="9.125" customWidth="1"/>
  </cols>
  <sheetData>
    <row r="1" spans="1:1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</row>
    <row r="46" spans="2:10" x14ac:dyDescent="0.15">
      <c r="B46" s="80"/>
      <c r="C46" s="80"/>
      <c r="D46" s="80"/>
      <c r="E46" s="80"/>
      <c r="F46" s="80"/>
      <c r="G46" s="80"/>
      <c r="H46" s="80"/>
      <c r="I46" s="80"/>
      <c r="J46" s="80"/>
    </row>
    <row r="59" spans="1:10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15">
      <c r="A63" s="89"/>
    </row>
  </sheetData>
  <phoneticPr fontId="2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6"/>
  <sheetViews>
    <sheetView showGridLines="0" zoomScale="115" zoomScaleNormal="115" zoomScaleSheetLayoutView="100" workbookViewId="0">
      <selection activeCell="G31" sqref="G31"/>
    </sheetView>
  </sheetViews>
  <sheetFormatPr defaultColWidth="9" defaultRowHeight="13.5" x14ac:dyDescent="0.15"/>
  <cols>
    <col min="1" max="2" width="2" style="159" customWidth="1"/>
    <col min="3" max="3" width="25" style="159" customWidth="1"/>
    <col min="4" max="4" width="18.25" style="159" customWidth="1"/>
    <col min="5" max="5" width="7.5" style="318" bestFit="1" customWidth="1"/>
    <col min="6" max="6" width="5.375" style="10" customWidth="1"/>
    <col min="7" max="7" width="7.5" style="318" bestFit="1" customWidth="1"/>
    <col min="8" max="8" width="5.375" style="10" customWidth="1"/>
    <col min="9" max="9" width="7.5" style="318" bestFit="1" customWidth="1"/>
    <col min="10" max="10" width="5.375" style="10" customWidth="1"/>
    <col min="11" max="11" width="7.5" style="318" bestFit="1" customWidth="1"/>
    <col min="12" max="12" width="5.375" style="10" customWidth="1"/>
    <col min="13" max="13" width="7.5" style="318" bestFit="1" customWidth="1"/>
    <col min="14" max="14" width="5.375" style="10" customWidth="1"/>
    <col min="15" max="16384" width="9" style="159"/>
  </cols>
  <sheetData>
    <row r="1" spans="1:15" x14ac:dyDescent="0.15">
      <c r="A1" s="42" t="s">
        <v>662</v>
      </c>
      <c r="B1" s="315"/>
      <c r="C1" s="315"/>
      <c r="D1" s="315"/>
      <c r="E1" s="317"/>
      <c r="F1" s="316"/>
      <c r="G1" s="317"/>
      <c r="H1" s="316"/>
      <c r="I1" s="317"/>
      <c r="J1" s="316"/>
      <c r="K1" s="317"/>
      <c r="L1" s="316"/>
      <c r="M1" s="317"/>
      <c r="N1" s="316"/>
    </row>
    <row r="2" spans="1:15" x14ac:dyDescent="0.15">
      <c r="A2" s="32"/>
    </row>
    <row r="3" spans="1:15" x14ac:dyDescent="0.15">
      <c r="A3" s="9"/>
      <c r="B3" s="9"/>
      <c r="C3" s="9"/>
      <c r="D3" s="9"/>
      <c r="E3" s="320"/>
      <c r="F3" s="12"/>
      <c r="G3" s="320"/>
      <c r="H3" s="12"/>
      <c r="J3" s="12"/>
      <c r="L3" s="12"/>
      <c r="N3" s="12" t="s">
        <v>456</v>
      </c>
    </row>
    <row r="4" spans="1:15" s="303" customFormat="1" x14ac:dyDescent="0.15">
      <c r="A4" s="261"/>
      <c r="B4" s="261"/>
      <c r="C4" s="261"/>
      <c r="D4" s="261"/>
      <c r="E4" s="321" t="s">
        <v>457</v>
      </c>
      <c r="F4" s="321"/>
      <c r="G4" s="321" t="s">
        <v>458</v>
      </c>
      <c r="H4" s="321"/>
      <c r="I4" s="321" t="s">
        <v>459</v>
      </c>
      <c r="J4" s="321"/>
      <c r="K4" s="321" t="s">
        <v>460</v>
      </c>
      <c r="L4" s="321"/>
      <c r="M4" s="321" t="s">
        <v>655</v>
      </c>
      <c r="N4" s="321"/>
    </row>
    <row r="5" spans="1:15" s="307" customFormat="1" x14ac:dyDescent="0.15">
      <c r="A5" s="52"/>
      <c r="B5" s="52"/>
      <c r="C5" s="52"/>
      <c r="D5" s="52"/>
      <c r="E5" s="322" t="s">
        <v>43</v>
      </c>
      <c r="F5" s="323" t="s">
        <v>367</v>
      </c>
      <c r="G5" s="322" t="s">
        <v>43</v>
      </c>
      <c r="H5" s="323" t="s">
        <v>367</v>
      </c>
      <c r="I5" s="322" t="s">
        <v>43</v>
      </c>
      <c r="J5" s="323" t="s">
        <v>367</v>
      </c>
      <c r="K5" s="322" t="s">
        <v>43</v>
      </c>
      <c r="L5" s="323" t="s">
        <v>367</v>
      </c>
      <c r="M5" s="322" t="s">
        <v>43</v>
      </c>
      <c r="N5" s="323" t="s">
        <v>367</v>
      </c>
    </row>
    <row r="6" spans="1:15" x14ac:dyDescent="0.15">
      <c r="A6" s="68" t="s">
        <v>461</v>
      </c>
      <c r="B6" s="68"/>
      <c r="C6" s="68"/>
      <c r="D6" s="69" t="s">
        <v>462</v>
      </c>
      <c r="E6" s="407">
        <v>1222199</v>
      </c>
      <c r="F6" s="477">
        <v>1</v>
      </c>
      <c r="G6" s="407">
        <v>1263708</v>
      </c>
      <c r="H6" s="477">
        <v>1</v>
      </c>
      <c r="I6" s="407">
        <v>1210274</v>
      </c>
      <c r="J6" s="477">
        <v>1</v>
      </c>
      <c r="K6" s="407">
        <v>1266171</v>
      </c>
      <c r="L6" s="477">
        <v>1</v>
      </c>
      <c r="M6" s="407">
        <v>1388565</v>
      </c>
      <c r="N6" s="477">
        <v>1</v>
      </c>
    </row>
    <row r="7" spans="1:15" x14ac:dyDescent="0.15">
      <c r="A7" s="62" t="s">
        <v>463</v>
      </c>
      <c r="B7" s="62"/>
      <c r="C7" s="62"/>
      <c r="D7" s="266" t="s">
        <v>464</v>
      </c>
      <c r="E7" s="402">
        <v>1110152</v>
      </c>
      <c r="F7" s="478">
        <f>+E7/E$6</f>
        <v>0.90832343996354115</v>
      </c>
      <c r="G7" s="402">
        <v>1148354</v>
      </c>
      <c r="H7" s="478">
        <f>+G7/G$6</f>
        <v>0.90871783671544371</v>
      </c>
      <c r="I7" s="402">
        <v>1110961</v>
      </c>
      <c r="J7" s="478">
        <f>+I7/I$6</f>
        <v>0.91794172228768034</v>
      </c>
      <c r="K7" s="402">
        <v>1157484</v>
      </c>
      <c r="L7" s="478">
        <f>+K7/K$6</f>
        <v>0.91416088348256275</v>
      </c>
      <c r="M7" s="402">
        <v>1277750</v>
      </c>
      <c r="N7" s="478">
        <f>+M7/M$6</f>
        <v>0.92019458937824306</v>
      </c>
    </row>
    <row r="8" spans="1:15" x14ac:dyDescent="0.15">
      <c r="A8" s="70" t="s">
        <v>465</v>
      </c>
      <c r="B8" s="68"/>
      <c r="C8" s="68"/>
      <c r="D8" s="69" t="s">
        <v>466</v>
      </c>
      <c r="E8" s="407">
        <v>112042</v>
      </c>
      <c r="F8" s="477">
        <f>+E8/E$6</f>
        <v>9.1672469049639216E-2</v>
      </c>
      <c r="G8" s="407">
        <v>115415</v>
      </c>
      <c r="H8" s="477">
        <f>+G8/G$6</f>
        <v>9.1330433929357094E-2</v>
      </c>
      <c r="I8" s="407">
        <v>99372</v>
      </c>
      <c r="J8" s="477">
        <f>+I8/I$6</f>
        <v>8.2107027003802444E-2</v>
      </c>
      <c r="K8" s="407">
        <v>108687</v>
      </c>
      <c r="L8" s="477">
        <f>+K8/K$6</f>
        <v>8.5839116517437225E-2</v>
      </c>
      <c r="M8" s="407">
        <v>110814</v>
      </c>
      <c r="N8" s="477">
        <f>+M8/M$6</f>
        <v>7.9804690453813831E-2</v>
      </c>
    </row>
    <row r="9" spans="1:15" ht="27" x14ac:dyDescent="0.15">
      <c r="A9" s="62" t="s">
        <v>467</v>
      </c>
      <c r="B9" s="62"/>
      <c r="C9" s="62"/>
      <c r="D9" s="266" t="s">
        <v>468</v>
      </c>
      <c r="E9" s="402">
        <v>96258</v>
      </c>
      <c r="F9" s="478">
        <f>+E9/E$6</f>
        <v>7.8758041857340741E-2</v>
      </c>
      <c r="G9" s="402">
        <v>97825</v>
      </c>
      <c r="H9" s="478">
        <f>+G9/G$6</f>
        <v>7.7411079141700451E-2</v>
      </c>
      <c r="I9" s="402">
        <v>95069</v>
      </c>
      <c r="J9" s="478">
        <f>+I9/I$6</f>
        <v>7.8551633762272019E-2</v>
      </c>
      <c r="K9" s="402">
        <v>96159</v>
      </c>
      <c r="L9" s="478">
        <f>+K9/K$6</f>
        <v>7.5944718367424308E-2</v>
      </c>
      <c r="M9" s="402">
        <v>98000</v>
      </c>
      <c r="N9" s="478">
        <f>+M9/M$6</f>
        <v>7.0576458430105904E-2</v>
      </c>
    </row>
    <row r="10" spans="1:15" ht="38.25" x14ac:dyDescent="0.15">
      <c r="A10" s="62"/>
      <c r="B10" s="62" t="s">
        <v>469</v>
      </c>
      <c r="C10" s="62"/>
      <c r="D10" s="71" t="s">
        <v>470</v>
      </c>
      <c r="E10" s="402">
        <v>44984</v>
      </c>
      <c r="F10" s="478"/>
      <c r="G10" s="402">
        <v>45132</v>
      </c>
      <c r="H10" s="478"/>
      <c r="I10" s="402">
        <v>42992</v>
      </c>
      <c r="J10" s="478"/>
      <c r="K10" s="402">
        <v>43413</v>
      </c>
      <c r="L10" s="478"/>
      <c r="M10" s="402">
        <v>43162</v>
      </c>
      <c r="N10" s="478"/>
      <c r="O10" s="5"/>
    </row>
    <row r="11" spans="1:15" x14ac:dyDescent="0.15">
      <c r="A11" s="62"/>
      <c r="B11" s="62" t="s">
        <v>471</v>
      </c>
      <c r="C11" s="62"/>
      <c r="D11" s="266" t="s">
        <v>472</v>
      </c>
      <c r="E11" s="402">
        <v>3376</v>
      </c>
      <c r="F11" s="478"/>
      <c r="G11" s="402">
        <v>3372</v>
      </c>
      <c r="H11" s="478"/>
      <c r="I11" s="402">
        <v>2820</v>
      </c>
      <c r="J11" s="478"/>
      <c r="K11" s="402">
        <v>3216</v>
      </c>
      <c r="L11" s="478"/>
      <c r="M11" s="402">
        <v>3159</v>
      </c>
      <c r="N11" s="479"/>
    </row>
    <row r="12" spans="1:15" x14ac:dyDescent="0.15">
      <c r="A12" s="62"/>
      <c r="B12" s="62" t="s">
        <v>473</v>
      </c>
      <c r="C12" s="62"/>
      <c r="D12" s="266" t="s">
        <v>474</v>
      </c>
      <c r="E12" s="402">
        <v>8023</v>
      </c>
      <c r="F12" s="478"/>
      <c r="G12" s="402">
        <v>8067</v>
      </c>
      <c r="H12" s="478"/>
      <c r="I12" s="402">
        <v>7784</v>
      </c>
      <c r="J12" s="478"/>
      <c r="K12" s="402">
        <v>7754</v>
      </c>
      <c r="L12" s="478"/>
      <c r="M12" s="402">
        <v>7806</v>
      </c>
      <c r="N12" s="479"/>
    </row>
    <row r="13" spans="1:15" x14ac:dyDescent="0.15">
      <c r="A13" s="62"/>
      <c r="B13" s="382" t="s">
        <v>680</v>
      </c>
      <c r="C13" s="62"/>
      <c r="D13" s="383" t="s">
        <v>681</v>
      </c>
      <c r="E13" s="402">
        <v>1166</v>
      </c>
      <c r="F13" s="478"/>
      <c r="G13" s="402">
        <v>1076</v>
      </c>
      <c r="H13" s="478"/>
      <c r="I13" s="402">
        <v>923</v>
      </c>
      <c r="J13" s="478"/>
      <c r="K13" s="402">
        <v>1065</v>
      </c>
      <c r="L13" s="478"/>
      <c r="M13" s="402">
        <v>1070</v>
      </c>
      <c r="N13" s="479"/>
    </row>
    <row r="14" spans="1:15" x14ac:dyDescent="0.15">
      <c r="A14" s="62"/>
      <c r="B14" s="62" t="s">
        <v>682</v>
      </c>
      <c r="C14" s="62"/>
      <c r="D14" s="383" t="s">
        <v>475</v>
      </c>
      <c r="E14" s="402">
        <v>4869</v>
      </c>
      <c r="F14" s="478"/>
      <c r="G14" s="402">
        <v>5198</v>
      </c>
      <c r="H14" s="478"/>
      <c r="I14" s="402">
        <v>5964</v>
      </c>
      <c r="J14" s="478"/>
      <c r="K14" s="402">
        <v>6087</v>
      </c>
      <c r="L14" s="478"/>
      <c r="M14" s="402">
        <v>5767</v>
      </c>
      <c r="N14" s="479"/>
    </row>
    <row r="15" spans="1:15" x14ac:dyDescent="0.15">
      <c r="A15" s="62"/>
      <c r="B15" s="62" t="s">
        <v>683</v>
      </c>
      <c r="C15" s="62"/>
      <c r="D15" s="78" t="s">
        <v>476</v>
      </c>
      <c r="E15" s="402">
        <v>1572</v>
      </c>
      <c r="F15" s="478"/>
      <c r="G15" s="402">
        <v>641</v>
      </c>
      <c r="H15" s="478"/>
      <c r="I15" s="402">
        <v>372</v>
      </c>
      <c r="J15" s="478"/>
      <c r="K15" s="402">
        <v>323</v>
      </c>
      <c r="L15" s="478"/>
      <c r="M15" s="402">
        <v>294</v>
      </c>
      <c r="N15" s="479"/>
    </row>
    <row r="16" spans="1:15" x14ac:dyDescent="0.15">
      <c r="A16" s="62"/>
      <c r="B16" s="62" t="s">
        <v>684</v>
      </c>
      <c r="C16" s="62"/>
      <c r="D16" s="383" t="s">
        <v>477</v>
      </c>
      <c r="E16" s="402">
        <v>7127</v>
      </c>
      <c r="F16" s="478"/>
      <c r="G16" s="402">
        <v>7893</v>
      </c>
      <c r="H16" s="478"/>
      <c r="I16" s="402">
        <v>8289</v>
      </c>
      <c r="J16" s="478"/>
      <c r="K16" s="402">
        <v>8042</v>
      </c>
      <c r="L16" s="478"/>
      <c r="M16" s="402">
        <v>7990</v>
      </c>
      <c r="N16" s="479"/>
    </row>
    <row r="17" spans="1:14" ht="25.5" x14ac:dyDescent="0.15">
      <c r="A17" s="62"/>
      <c r="B17" s="62" t="s">
        <v>685</v>
      </c>
      <c r="C17" s="62"/>
      <c r="D17" s="398" t="s">
        <v>687</v>
      </c>
      <c r="E17" s="402">
        <v>5159</v>
      </c>
      <c r="F17" s="478"/>
      <c r="G17" s="402">
        <v>5797</v>
      </c>
      <c r="H17" s="478"/>
      <c r="I17" s="402">
        <v>6098</v>
      </c>
      <c r="J17" s="478"/>
      <c r="K17" s="402">
        <v>6228</v>
      </c>
      <c r="L17" s="478"/>
      <c r="M17" s="402">
        <v>6330</v>
      </c>
      <c r="N17" s="479"/>
    </row>
    <row r="18" spans="1:14" x14ac:dyDescent="0.15">
      <c r="A18" s="62"/>
      <c r="B18" s="62" t="s">
        <v>686</v>
      </c>
      <c r="C18" s="62"/>
      <c r="D18" s="266" t="s">
        <v>478</v>
      </c>
      <c r="E18" s="402">
        <f>E9-SUM(E10:E17)</f>
        <v>19982</v>
      </c>
      <c r="F18" s="478"/>
      <c r="G18" s="402">
        <f>G9-SUM(G10:G17)</f>
        <v>20649</v>
      </c>
      <c r="H18" s="478"/>
      <c r="I18" s="402">
        <f>I9-SUM(I10:I17)</f>
        <v>19827</v>
      </c>
      <c r="J18" s="478"/>
      <c r="K18" s="402">
        <f>K9-SUM(K10:K17)</f>
        <v>20031</v>
      </c>
      <c r="L18" s="478"/>
      <c r="M18" s="402">
        <f>M9-SUM(M10:M17)</f>
        <v>22422</v>
      </c>
      <c r="N18" s="479"/>
    </row>
    <row r="19" spans="1:14" x14ac:dyDescent="0.15">
      <c r="A19" s="68" t="s">
        <v>479</v>
      </c>
      <c r="B19" s="68"/>
      <c r="C19" s="68"/>
      <c r="D19" s="69" t="s">
        <v>480</v>
      </c>
      <c r="E19" s="407">
        <v>15783</v>
      </c>
      <c r="F19" s="477">
        <f>+E19/E$6</f>
        <v>1.2913608994934539E-2</v>
      </c>
      <c r="G19" s="407">
        <v>17590</v>
      </c>
      <c r="H19" s="477">
        <f>+G19/G$6</f>
        <v>1.3919354787656641E-2</v>
      </c>
      <c r="I19" s="407">
        <v>4303</v>
      </c>
      <c r="J19" s="477">
        <f>+I19/I$6</f>
        <v>3.5553932415304302E-3</v>
      </c>
      <c r="K19" s="407">
        <v>12527</v>
      </c>
      <c r="L19" s="477">
        <f>+K19/K$6</f>
        <v>9.8936083672742474E-3</v>
      </c>
      <c r="M19" s="407">
        <v>12813</v>
      </c>
      <c r="N19" s="477">
        <f>+M19/M$6</f>
        <v>9.2275118557647636E-3</v>
      </c>
    </row>
    <row r="20" spans="1:14" x14ac:dyDescent="0.15">
      <c r="A20" s="62" t="s">
        <v>481</v>
      </c>
      <c r="B20" s="62"/>
      <c r="C20" s="62"/>
      <c r="D20" s="266" t="s">
        <v>482</v>
      </c>
      <c r="E20" s="402">
        <v>6175</v>
      </c>
      <c r="F20" s="478">
        <f>+E20/E$6</f>
        <v>5.0523687222784504E-3</v>
      </c>
      <c r="G20" s="402">
        <v>6560</v>
      </c>
      <c r="H20" s="478">
        <f>+G20/G$6</f>
        <v>5.1910726212067975E-3</v>
      </c>
      <c r="I20" s="402">
        <v>6963</v>
      </c>
      <c r="J20" s="478">
        <f>+I20/I$6</f>
        <v>5.7532426541427812E-3</v>
      </c>
      <c r="K20" s="402">
        <v>6205</v>
      </c>
      <c r="L20" s="478">
        <f>+K20/K$6</f>
        <v>4.9006018934251378E-3</v>
      </c>
      <c r="M20" s="402">
        <v>6864</v>
      </c>
      <c r="N20" s="478">
        <f>+M20/M$6</f>
        <v>4.9432327618800708E-3</v>
      </c>
    </row>
    <row r="21" spans="1:14" x14ac:dyDescent="0.15">
      <c r="A21" s="62"/>
      <c r="B21" s="62" t="s">
        <v>483</v>
      </c>
      <c r="C21" s="62"/>
      <c r="D21" s="266" t="s">
        <v>484</v>
      </c>
      <c r="E21" s="402">
        <v>94</v>
      </c>
      <c r="F21" s="478"/>
      <c r="G21" s="402">
        <v>83</v>
      </c>
      <c r="H21" s="478"/>
      <c r="I21" s="402">
        <v>75</v>
      </c>
      <c r="J21" s="478"/>
      <c r="K21" s="402">
        <v>64</v>
      </c>
      <c r="L21" s="478"/>
      <c r="M21" s="402">
        <v>58</v>
      </c>
      <c r="N21" s="478"/>
    </row>
    <row r="22" spans="1:14" x14ac:dyDescent="0.15">
      <c r="A22" s="62"/>
      <c r="B22" s="62" t="s">
        <v>485</v>
      </c>
      <c r="C22" s="62"/>
      <c r="D22" s="266" t="s">
        <v>486</v>
      </c>
      <c r="E22" s="402">
        <v>1336</v>
      </c>
      <c r="F22" s="478"/>
      <c r="G22" s="402">
        <v>1386</v>
      </c>
      <c r="H22" s="478"/>
      <c r="I22" s="402">
        <v>1407</v>
      </c>
      <c r="J22" s="478"/>
      <c r="K22" s="402">
        <v>1405</v>
      </c>
      <c r="L22" s="478"/>
      <c r="M22" s="402">
        <v>1269</v>
      </c>
      <c r="N22" s="478"/>
    </row>
    <row r="23" spans="1:14" x14ac:dyDescent="0.15">
      <c r="A23" s="62"/>
      <c r="B23" s="62" t="s">
        <v>487</v>
      </c>
      <c r="C23" s="62"/>
      <c r="D23" s="266" t="s">
        <v>488</v>
      </c>
      <c r="E23" s="402">
        <v>3180</v>
      </c>
      <c r="F23" s="478"/>
      <c r="G23" s="402">
        <v>3213</v>
      </c>
      <c r="H23" s="478"/>
      <c r="I23" s="402">
        <v>3097</v>
      </c>
      <c r="J23" s="478"/>
      <c r="K23" s="402">
        <v>3154</v>
      </c>
      <c r="L23" s="478"/>
      <c r="M23" s="402">
        <v>3292</v>
      </c>
      <c r="N23" s="478"/>
    </row>
    <row r="24" spans="1:14" ht="25.5" customHeight="1" x14ac:dyDescent="0.15">
      <c r="A24" s="62"/>
      <c r="B24" s="62" t="s">
        <v>489</v>
      </c>
      <c r="C24" s="62"/>
      <c r="D24" s="266" t="s">
        <v>490</v>
      </c>
      <c r="E24" s="402">
        <v>803</v>
      </c>
      <c r="F24" s="478"/>
      <c r="G24" s="402">
        <v>839</v>
      </c>
      <c r="H24" s="478"/>
      <c r="I24" s="402">
        <v>838</v>
      </c>
      <c r="J24" s="478"/>
      <c r="K24" s="402">
        <v>832</v>
      </c>
      <c r="L24" s="478"/>
      <c r="M24" s="402">
        <v>833</v>
      </c>
      <c r="N24" s="478"/>
    </row>
    <row r="25" spans="1:14" ht="24" x14ac:dyDescent="0.15">
      <c r="A25" s="62"/>
      <c r="B25" s="62" t="s">
        <v>491</v>
      </c>
      <c r="C25" s="62"/>
      <c r="D25" s="399" t="s">
        <v>492</v>
      </c>
      <c r="E25" s="402">
        <v>53</v>
      </c>
      <c r="F25" s="478"/>
      <c r="G25" s="402">
        <v>55</v>
      </c>
      <c r="H25" s="478"/>
      <c r="I25" s="402">
        <v>23</v>
      </c>
      <c r="J25" s="478"/>
      <c r="K25" s="402">
        <v>24</v>
      </c>
      <c r="L25" s="478"/>
      <c r="M25" s="402">
        <v>41</v>
      </c>
      <c r="N25" s="478"/>
    </row>
    <row r="26" spans="1:14" x14ac:dyDescent="0.15">
      <c r="A26" s="62"/>
      <c r="B26" s="62" t="s">
        <v>493</v>
      </c>
      <c r="C26" s="62"/>
      <c r="D26" s="266" t="s">
        <v>5</v>
      </c>
      <c r="E26" s="402">
        <f>E20-SUM(E21:E25)</f>
        <v>709</v>
      </c>
      <c r="F26" s="478"/>
      <c r="G26" s="402">
        <f>G20-SUM(G21:G25)</f>
        <v>984</v>
      </c>
      <c r="H26" s="478"/>
      <c r="I26" s="402">
        <f>I20-SUM(I21:I25)</f>
        <v>1523</v>
      </c>
      <c r="J26" s="478"/>
      <c r="K26" s="402">
        <f>K20-SUM(K21:K25)</f>
        <v>726</v>
      </c>
      <c r="L26" s="478"/>
      <c r="M26" s="402">
        <f>M20-SUM(M21:M25)</f>
        <v>1371</v>
      </c>
      <c r="N26" s="478"/>
    </row>
    <row r="27" spans="1:14" x14ac:dyDescent="0.15">
      <c r="A27" s="62" t="s">
        <v>494</v>
      </c>
      <c r="B27" s="62"/>
      <c r="C27" s="62"/>
      <c r="D27" s="266" t="s">
        <v>495</v>
      </c>
      <c r="E27" s="402">
        <v>506</v>
      </c>
      <c r="F27" s="478">
        <f>+E27/E$6</f>
        <v>4.1400786614945683E-4</v>
      </c>
      <c r="G27" s="402">
        <v>418</v>
      </c>
      <c r="H27" s="478">
        <f>+G27/G$6</f>
        <v>3.3077261519275021E-4</v>
      </c>
      <c r="I27" s="402">
        <v>977</v>
      </c>
      <c r="J27" s="478">
        <f>+I27/I$6</f>
        <v>8.0725521658731828E-4</v>
      </c>
      <c r="K27" s="402">
        <v>551</v>
      </c>
      <c r="L27" s="478">
        <f>+K27/K$6</f>
        <v>4.3517028900519756E-4</v>
      </c>
      <c r="M27" s="402">
        <v>502</v>
      </c>
      <c r="N27" s="478">
        <f>+M27/M$6</f>
        <v>3.6152430746850167E-4</v>
      </c>
    </row>
    <row r="28" spans="1:14" x14ac:dyDescent="0.15">
      <c r="A28" s="62"/>
      <c r="B28" s="62" t="s">
        <v>496</v>
      </c>
      <c r="C28" s="62"/>
      <c r="D28" s="266" t="s">
        <v>497</v>
      </c>
      <c r="E28" s="402">
        <v>30</v>
      </c>
      <c r="F28" s="478"/>
      <c r="G28" s="402">
        <v>30</v>
      </c>
      <c r="H28" s="478"/>
      <c r="I28" s="402">
        <v>79</v>
      </c>
      <c r="J28" s="478"/>
      <c r="K28" s="402">
        <v>76</v>
      </c>
      <c r="L28" s="478"/>
      <c r="M28" s="402">
        <v>72</v>
      </c>
      <c r="N28" s="478"/>
    </row>
    <row r="29" spans="1:14" x14ac:dyDescent="0.15">
      <c r="A29" s="62"/>
      <c r="B29" s="62" t="s">
        <v>498</v>
      </c>
      <c r="C29" s="62"/>
      <c r="D29" s="266" t="s">
        <v>656</v>
      </c>
      <c r="E29" s="402">
        <f>E27-E28</f>
        <v>476</v>
      </c>
      <c r="F29" s="478"/>
      <c r="G29" s="402">
        <f>G27-G28</f>
        <v>388</v>
      </c>
      <c r="H29" s="478"/>
      <c r="I29" s="402">
        <f>I27-I28</f>
        <v>898</v>
      </c>
      <c r="J29" s="478"/>
      <c r="K29" s="402">
        <f>K27-K28</f>
        <v>475</v>
      </c>
      <c r="L29" s="478"/>
      <c r="M29" s="402">
        <f>M27-M28</f>
        <v>430</v>
      </c>
      <c r="N29" s="478"/>
    </row>
    <row r="30" spans="1:14" x14ac:dyDescent="0.15">
      <c r="A30" s="68" t="s">
        <v>499</v>
      </c>
      <c r="B30" s="68"/>
      <c r="C30" s="68"/>
      <c r="D30" s="69" t="s">
        <v>500</v>
      </c>
      <c r="E30" s="407">
        <v>21452</v>
      </c>
      <c r="F30" s="477">
        <f>+E30/E$6</f>
        <v>1.7551969851063533E-2</v>
      </c>
      <c r="G30" s="407">
        <v>23732</v>
      </c>
      <c r="H30" s="477">
        <f>+G30/G$6</f>
        <v>1.8779654793670691E-2</v>
      </c>
      <c r="I30" s="407">
        <v>10289</v>
      </c>
      <c r="J30" s="477">
        <f>+I30/I$6</f>
        <v>8.5013806790858928E-3</v>
      </c>
      <c r="K30" s="407">
        <v>18182</v>
      </c>
      <c r="L30" s="477">
        <f>+K30/K$6</f>
        <v>1.4359829754432852E-2</v>
      </c>
      <c r="M30" s="407">
        <v>19176</v>
      </c>
      <c r="N30" s="477">
        <f>+M30/M$6</f>
        <v>1.3809940478119497E-2</v>
      </c>
    </row>
    <row r="31" spans="1:14" x14ac:dyDescent="0.15">
      <c r="A31" s="62" t="s">
        <v>501</v>
      </c>
      <c r="B31" s="62"/>
      <c r="C31" s="62"/>
      <c r="D31" s="266" t="s">
        <v>502</v>
      </c>
      <c r="E31" s="402">
        <v>23</v>
      </c>
      <c r="F31" s="478">
        <f>+E31/E$6</f>
        <v>1.8818539370429855E-5</v>
      </c>
      <c r="G31" s="402">
        <v>1325</v>
      </c>
      <c r="H31" s="478">
        <f>+G31/G$6</f>
        <v>1.0485017108382633E-3</v>
      </c>
      <c r="I31" s="402">
        <v>4923</v>
      </c>
      <c r="J31" s="478">
        <f>+I31/I$6</f>
        <v>4.0676739316881962E-3</v>
      </c>
      <c r="K31" s="402">
        <v>3092</v>
      </c>
      <c r="L31" s="478">
        <f>+K31/K$6</f>
        <v>2.4420082279565714E-3</v>
      </c>
      <c r="M31" s="402">
        <v>4310</v>
      </c>
      <c r="N31" s="478">
        <f>+M31/M$6</f>
        <v>3.1039238350383308E-3</v>
      </c>
    </row>
    <row r="32" spans="1:14" ht="25.5" x14ac:dyDescent="0.15">
      <c r="A32" s="62"/>
      <c r="B32" s="62" t="s">
        <v>503</v>
      </c>
      <c r="C32" s="62"/>
      <c r="D32" s="71" t="s">
        <v>504</v>
      </c>
      <c r="E32" s="402">
        <v>19</v>
      </c>
      <c r="F32" s="478"/>
      <c r="G32" s="402">
        <v>17</v>
      </c>
      <c r="H32" s="478"/>
      <c r="I32" s="402">
        <v>84</v>
      </c>
      <c r="J32" s="478"/>
      <c r="K32" s="402">
        <v>185</v>
      </c>
      <c r="L32" s="478"/>
      <c r="M32" s="402">
        <v>744</v>
      </c>
      <c r="N32" s="478"/>
    </row>
    <row r="33" spans="1:15" x14ac:dyDescent="0.15">
      <c r="A33" s="62"/>
      <c r="B33" s="62" t="s">
        <v>505</v>
      </c>
      <c r="C33" s="62"/>
      <c r="D33" s="78" t="s">
        <v>506</v>
      </c>
      <c r="E33" s="402">
        <v>0</v>
      </c>
      <c r="F33" s="478"/>
      <c r="G33" s="402">
        <v>1282</v>
      </c>
      <c r="H33" s="478"/>
      <c r="I33" s="402">
        <v>4836</v>
      </c>
      <c r="J33" s="478"/>
      <c r="K33" s="402">
        <v>2720</v>
      </c>
      <c r="L33" s="478"/>
      <c r="M33" s="402">
        <v>3545</v>
      </c>
      <c r="N33" s="478"/>
    </row>
    <row r="34" spans="1:15" x14ac:dyDescent="0.15">
      <c r="A34" s="62"/>
      <c r="B34" s="62" t="s">
        <v>507</v>
      </c>
      <c r="C34" s="62"/>
      <c r="D34" s="266" t="s">
        <v>657</v>
      </c>
      <c r="E34" s="402">
        <f>E31-SUM(E32:E33)</f>
        <v>4</v>
      </c>
      <c r="F34" s="478"/>
      <c r="G34" s="402">
        <f>G31-SUM(G32:G33)</f>
        <v>26</v>
      </c>
      <c r="H34" s="478"/>
      <c r="I34" s="402">
        <f>I31-SUM(I32:I33)</f>
        <v>3</v>
      </c>
      <c r="J34" s="478"/>
      <c r="K34" s="402">
        <f>K31-SUM(K32:K33)</f>
        <v>187</v>
      </c>
      <c r="L34" s="478"/>
      <c r="M34" s="402">
        <f>M31-SUM(M32:M33)</f>
        <v>21</v>
      </c>
      <c r="N34" s="478"/>
    </row>
    <row r="35" spans="1:15" x14ac:dyDescent="0.15">
      <c r="A35" s="62" t="s">
        <v>508</v>
      </c>
      <c r="B35" s="62"/>
      <c r="C35" s="62"/>
      <c r="D35" s="266" t="s">
        <v>658</v>
      </c>
      <c r="E35" s="402">
        <v>563</v>
      </c>
      <c r="F35" s="478">
        <f>+E35/E$6</f>
        <v>4.6064511589356561E-4</v>
      </c>
      <c r="G35" s="402">
        <v>812</v>
      </c>
      <c r="H35" s="478">
        <f>+G35/G$6</f>
        <v>6.4255350128352437E-4</v>
      </c>
      <c r="I35" s="402">
        <v>4939</v>
      </c>
      <c r="J35" s="478">
        <f>+I35/I$6</f>
        <v>4.0808940785309776E-3</v>
      </c>
      <c r="K35" s="402">
        <v>1163</v>
      </c>
      <c r="L35" s="478">
        <f>+K35/K$6</f>
        <v>9.1851732506904676E-4</v>
      </c>
      <c r="M35" s="402">
        <v>3066</v>
      </c>
      <c r="N35" s="478">
        <f>+M35/M$6</f>
        <v>2.2080349137418845E-3</v>
      </c>
    </row>
    <row r="36" spans="1:15" x14ac:dyDescent="0.15">
      <c r="A36" s="62"/>
      <c r="B36" s="62" t="s">
        <v>509</v>
      </c>
      <c r="C36" s="62"/>
      <c r="D36" s="78" t="s">
        <v>510</v>
      </c>
      <c r="E36" s="402">
        <v>165</v>
      </c>
      <c r="F36" s="478"/>
      <c r="G36" s="402">
        <v>79</v>
      </c>
      <c r="H36" s="478"/>
      <c r="I36" s="402">
        <v>165</v>
      </c>
      <c r="J36" s="478"/>
      <c r="K36" s="402">
        <v>113</v>
      </c>
      <c r="L36" s="478"/>
      <c r="M36" s="402">
        <v>118</v>
      </c>
      <c r="N36" s="478"/>
    </row>
    <row r="37" spans="1:15" x14ac:dyDescent="0.15">
      <c r="A37" s="62"/>
      <c r="B37" s="62" t="s">
        <v>511</v>
      </c>
      <c r="C37" s="62"/>
      <c r="D37" s="78" t="s">
        <v>512</v>
      </c>
      <c r="E37" s="402">
        <v>12</v>
      </c>
      <c r="F37" s="478"/>
      <c r="G37" s="402">
        <v>264</v>
      </c>
      <c r="H37" s="478"/>
      <c r="I37" s="402">
        <v>249</v>
      </c>
      <c r="J37" s="478"/>
      <c r="K37" s="402">
        <v>413</v>
      </c>
      <c r="L37" s="478"/>
      <c r="M37" s="402">
        <v>334</v>
      </c>
      <c r="N37" s="478"/>
    </row>
    <row r="38" spans="1:15" ht="25.5" x14ac:dyDescent="0.15">
      <c r="A38" s="62"/>
      <c r="B38" s="62" t="s">
        <v>513</v>
      </c>
      <c r="C38" s="62"/>
      <c r="D38" s="71" t="s">
        <v>514</v>
      </c>
      <c r="E38" s="402">
        <v>290</v>
      </c>
      <c r="F38" s="478"/>
      <c r="G38" s="402">
        <v>53</v>
      </c>
      <c r="H38" s="478"/>
      <c r="I38" s="402">
        <v>35</v>
      </c>
      <c r="J38" s="478"/>
      <c r="K38" s="402">
        <v>37</v>
      </c>
      <c r="L38" s="478"/>
      <c r="M38" s="413">
        <v>212</v>
      </c>
      <c r="N38" s="480"/>
    </row>
    <row r="39" spans="1:15" ht="27" x14ac:dyDescent="0.15">
      <c r="A39" s="62"/>
      <c r="B39" s="62" t="s">
        <v>515</v>
      </c>
      <c r="C39" s="62"/>
      <c r="D39" s="266" t="s">
        <v>516</v>
      </c>
      <c r="E39" s="406" t="s">
        <v>1</v>
      </c>
      <c r="F39" s="478"/>
      <c r="G39" s="406" t="s">
        <v>1</v>
      </c>
      <c r="H39" s="478"/>
      <c r="I39" s="402">
        <v>4213</v>
      </c>
      <c r="J39" s="478"/>
      <c r="K39" s="406" t="s">
        <v>1</v>
      </c>
      <c r="L39" s="478"/>
      <c r="M39" s="413">
        <v>1210</v>
      </c>
      <c r="N39" s="480"/>
    </row>
    <row r="40" spans="1:15" x14ac:dyDescent="0.15">
      <c r="A40" s="62"/>
      <c r="B40" s="62" t="s">
        <v>517</v>
      </c>
      <c r="C40" s="62"/>
      <c r="D40" s="266" t="s">
        <v>478</v>
      </c>
      <c r="E40" s="402">
        <f>E35-SUM(E36:E38)</f>
        <v>96</v>
      </c>
      <c r="F40" s="478"/>
      <c r="G40" s="402">
        <f>G35-SUM(G36:G38)</f>
        <v>416</v>
      </c>
      <c r="H40" s="478"/>
      <c r="I40" s="402">
        <f>I35-SUM(I36:I39)</f>
        <v>277</v>
      </c>
      <c r="J40" s="478"/>
      <c r="K40" s="402">
        <f>K35-SUM(K36:K39)</f>
        <v>600</v>
      </c>
      <c r="L40" s="478"/>
      <c r="M40" s="402">
        <f>M35-SUM(M36:M39)</f>
        <v>1192</v>
      </c>
      <c r="N40" s="478"/>
    </row>
    <row r="41" spans="1:15" x14ac:dyDescent="0.15">
      <c r="A41" s="70" t="s">
        <v>518</v>
      </c>
      <c r="B41" s="68"/>
      <c r="C41" s="68"/>
      <c r="D41" s="326" t="s">
        <v>519</v>
      </c>
      <c r="E41" s="407">
        <v>20913</v>
      </c>
      <c r="F41" s="477">
        <f>E41/E$6</f>
        <v>1.7110961471904329E-2</v>
      </c>
      <c r="G41" s="407">
        <v>24246</v>
      </c>
      <c r="H41" s="477">
        <f>G41/G$6</f>
        <v>1.9186394325271344E-2</v>
      </c>
      <c r="I41" s="407">
        <v>10273</v>
      </c>
      <c r="J41" s="477">
        <f>I41/I$6</f>
        <v>8.4881605322431122E-3</v>
      </c>
      <c r="K41" s="407">
        <v>20110</v>
      </c>
      <c r="L41" s="477">
        <f>K41/K$6</f>
        <v>1.5882530874581711E-2</v>
      </c>
      <c r="M41" s="407">
        <v>20420</v>
      </c>
      <c r="N41" s="477">
        <f>M41/M$6</f>
        <v>1.4705829399415943E-2</v>
      </c>
    </row>
    <row r="42" spans="1:15" x14ac:dyDescent="0.15">
      <c r="A42" s="67" t="s">
        <v>520</v>
      </c>
      <c r="B42" s="62"/>
      <c r="C42" s="62"/>
      <c r="D42" s="266" t="s">
        <v>521</v>
      </c>
      <c r="E42" s="402">
        <v>7096</v>
      </c>
      <c r="F42" s="478"/>
      <c r="G42" s="402">
        <v>8594</v>
      </c>
      <c r="H42" s="478"/>
      <c r="I42" s="402">
        <v>4732</v>
      </c>
      <c r="J42" s="478"/>
      <c r="K42" s="402">
        <v>7180</v>
      </c>
      <c r="L42" s="478"/>
      <c r="M42" s="402">
        <v>7807</v>
      </c>
      <c r="N42" s="478"/>
    </row>
    <row r="43" spans="1:15" s="328" customFormat="1" x14ac:dyDescent="0.15">
      <c r="A43" s="475" t="s">
        <v>522</v>
      </c>
      <c r="B43" s="476"/>
      <c r="C43" s="476"/>
      <c r="D43" s="327" t="s">
        <v>523</v>
      </c>
      <c r="E43" s="402">
        <v>-46</v>
      </c>
      <c r="F43" s="478"/>
      <c r="G43" s="402">
        <v>-577</v>
      </c>
      <c r="H43" s="478"/>
      <c r="I43" s="402">
        <v>551</v>
      </c>
      <c r="J43" s="478"/>
      <c r="K43" s="402">
        <v>-484</v>
      </c>
      <c r="L43" s="478"/>
      <c r="M43" s="402">
        <v>-1038</v>
      </c>
      <c r="N43" s="478"/>
    </row>
    <row r="44" spans="1:15" s="328" customFormat="1" x14ac:dyDescent="0.15">
      <c r="A44" s="263" t="s">
        <v>524</v>
      </c>
      <c r="B44" s="329"/>
      <c r="C44" s="329"/>
      <c r="D44" s="264" t="s">
        <v>525</v>
      </c>
      <c r="E44" s="407">
        <v>13863</v>
      </c>
      <c r="F44" s="477">
        <f>E44/E$6</f>
        <v>1.1342670056185613E-2</v>
      </c>
      <c r="G44" s="407">
        <v>16230</v>
      </c>
      <c r="H44" s="477">
        <f>G44/G$6</f>
        <v>1.2843156805211331E-2</v>
      </c>
      <c r="I44" s="407">
        <v>4989</v>
      </c>
      <c r="J44" s="477">
        <f>I44/I$6</f>
        <v>4.1222070374146678E-3</v>
      </c>
      <c r="K44" s="407">
        <v>13415</v>
      </c>
      <c r="L44" s="477">
        <f>K44/K$6</f>
        <v>1.0594935439210027E-2</v>
      </c>
      <c r="M44" s="407">
        <v>13650</v>
      </c>
      <c r="N44" s="477">
        <f>M44/M$6</f>
        <v>9.830292424193322E-3</v>
      </c>
    </row>
    <row r="45" spans="1:15" s="328" customFormat="1" ht="25.5" x14ac:dyDescent="0.15">
      <c r="A45" s="263" t="s">
        <v>526</v>
      </c>
      <c r="B45" s="329"/>
      <c r="C45" s="329"/>
      <c r="D45" s="264" t="s">
        <v>527</v>
      </c>
      <c r="E45" s="407">
        <v>0</v>
      </c>
      <c r="F45" s="477"/>
      <c r="G45" s="407">
        <v>0</v>
      </c>
      <c r="H45" s="477"/>
      <c r="I45" s="407">
        <v>0</v>
      </c>
      <c r="J45" s="477"/>
      <c r="K45" s="407">
        <v>35</v>
      </c>
      <c r="L45" s="477"/>
      <c r="M45" s="407">
        <v>19</v>
      </c>
      <c r="N45" s="477"/>
    </row>
    <row r="46" spans="1:15" ht="27" x14ac:dyDescent="0.15">
      <c r="A46" s="70" t="s">
        <v>528</v>
      </c>
      <c r="B46" s="68"/>
      <c r="C46" s="68"/>
      <c r="D46" s="69" t="s">
        <v>529</v>
      </c>
      <c r="E46" s="407">
        <v>13863</v>
      </c>
      <c r="F46" s="477">
        <f>E46/E$6</f>
        <v>1.1342670056185613E-2</v>
      </c>
      <c r="G46" s="407">
        <v>16230</v>
      </c>
      <c r="H46" s="477">
        <f>G46/G$6</f>
        <v>1.2843156805211331E-2</v>
      </c>
      <c r="I46" s="407">
        <v>4989</v>
      </c>
      <c r="J46" s="477">
        <f>I46/I$6</f>
        <v>4.1222070374146678E-3</v>
      </c>
      <c r="K46" s="407">
        <v>13379</v>
      </c>
      <c r="L46" s="477">
        <f>K46/K$6</f>
        <v>1.0566503260618037E-2</v>
      </c>
      <c r="M46" s="407">
        <v>13630</v>
      </c>
      <c r="N46" s="477">
        <f>M46/M$6</f>
        <v>9.8158890653300343E-3</v>
      </c>
      <c r="O46" s="5"/>
    </row>
    <row r="47" spans="1:15" x14ac:dyDescent="0.15">
      <c r="A47" s="94"/>
      <c r="B47" s="94"/>
      <c r="C47" s="94"/>
      <c r="D47" s="94"/>
      <c r="E47" s="330"/>
      <c r="F47" s="13"/>
      <c r="G47" s="330"/>
      <c r="H47" s="13"/>
      <c r="I47" s="13"/>
      <c r="J47" s="13"/>
      <c r="K47" s="331"/>
      <c r="L47" s="331"/>
      <c r="M47" s="331"/>
      <c r="N47" s="331"/>
    </row>
    <row r="48" spans="1:15" x14ac:dyDescent="0.15">
      <c r="A48" s="4"/>
      <c r="B48" s="94"/>
      <c r="C48" s="94"/>
      <c r="D48" s="94"/>
      <c r="E48" s="332"/>
      <c r="F48" s="13"/>
      <c r="G48" s="332"/>
      <c r="H48" s="13"/>
      <c r="I48" s="332"/>
      <c r="J48" s="13"/>
      <c r="K48" s="333"/>
      <c r="L48" s="331"/>
      <c r="M48" s="333"/>
      <c r="N48" s="331"/>
    </row>
    <row r="49" spans="1:14" x14ac:dyDescent="0.15">
      <c r="A49" s="4"/>
      <c r="B49" s="94"/>
      <c r="C49" s="94"/>
      <c r="D49" s="94"/>
      <c r="E49" s="332"/>
      <c r="F49" s="13"/>
      <c r="G49" s="332"/>
      <c r="H49" s="13"/>
      <c r="I49" s="332"/>
      <c r="J49" s="13"/>
      <c r="K49" s="332"/>
      <c r="L49" s="13"/>
      <c r="M49" s="332"/>
      <c r="N49" s="13"/>
    </row>
    <row r="50" spans="1:14" x14ac:dyDescent="0.15">
      <c r="A50" s="94"/>
      <c r="B50" s="94"/>
      <c r="C50" s="94"/>
      <c r="D50" s="53"/>
      <c r="E50" s="332"/>
      <c r="F50" s="13"/>
      <c r="G50" s="332"/>
      <c r="H50" s="13"/>
      <c r="I50" s="332"/>
      <c r="J50" s="13"/>
      <c r="K50" s="332"/>
      <c r="L50" s="13"/>
      <c r="M50" s="332"/>
      <c r="N50" s="13"/>
    </row>
    <row r="51" spans="1:14" x14ac:dyDescent="0.15">
      <c r="A51" s="94"/>
      <c r="B51" s="94"/>
      <c r="C51" s="94"/>
      <c r="D51" s="94"/>
      <c r="E51" s="332"/>
      <c r="F51" s="13"/>
      <c r="G51" s="332"/>
      <c r="H51" s="13"/>
      <c r="I51" s="332"/>
      <c r="J51" s="13"/>
      <c r="K51" s="332"/>
      <c r="L51" s="13"/>
      <c r="M51" s="332"/>
      <c r="N51" s="13"/>
    </row>
    <row r="52" spans="1:14" x14ac:dyDescent="0.15">
      <c r="E52" s="320"/>
      <c r="F52" s="319"/>
      <c r="G52" s="320"/>
      <c r="H52" s="319"/>
      <c r="I52" s="320"/>
      <c r="J52" s="319"/>
      <c r="K52" s="320"/>
      <c r="L52" s="319"/>
      <c r="M52" s="320"/>
      <c r="N52" s="319"/>
    </row>
    <row r="66" spans="1:1" x14ac:dyDescent="0.15">
      <c r="A66" s="89"/>
    </row>
  </sheetData>
  <mergeCells count="1">
    <mergeCell ref="A43:C43"/>
  </mergeCells>
  <phoneticPr fontId="2"/>
  <printOptions horizontalCentered="1"/>
  <pageMargins left="0.39370078740157483" right="0.39370078740157483" top="0.39370078740157483" bottom="0.19685039370078741" header="0.31496062992125984" footer="0.35433070866141736"/>
  <pageSetup paperSize="9" scale="87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4"/>
  <sheetViews>
    <sheetView showGridLines="0" topLeftCell="A10" zoomScaleNormal="100" zoomScaleSheetLayoutView="100" workbookViewId="0">
      <selection activeCell="K21" sqref="K21"/>
    </sheetView>
  </sheetViews>
  <sheetFormatPr defaultColWidth="9" defaultRowHeight="13.5" x14ac:dyDescent="0.15"/>
  <cols>
    <col min="1" max="1" width="3" style="159" customWidth="1"/>
    <col min="2" max="2" width="37.25" style="159" customWidth="1"/>
    <col min="3" max="3" width="37.125" style="159" customWidth="1"/>
    <col min="4" max="5" width="7.375" style="318" hidden="1" customWidth="1"/>
    <col min="6" max="10" width="7.375" style="318" customWidth="1"/>
    <col min="11" max="16384" width="9" style="159"/>
  </cols>
  <sheetData>
    <row r="1" spans="1:13" x14ac:dyDescent="0.15">
      <c r="A1" s="54" t="s">
        <v>663</v>
      </c>
      <c r="B1" s="39"/>
      <c r="C1" s="54"/>
      <c r="D1" s="334"/>
      <c r="E1" s="334"/>
      <c r="F1" s="335"/>
      <c r="G1" s="335"/>
      <c r="H1" s="335"/>
      <c r="I1" s="335"/>
      <c r="J1" s="335"/>
    </row>
    <row r="2" spans="1:13" s="94" customFormat="1" x14ac:dyDescent="0.15">
      <c r="A2" s="32"/>
      <c r="B2" s="159"/>
      <c r="C2" s="159"/>
      <c r="D2" s="336"/>
      <c r="E2" s="336"/>
      <c r="F2" s="12"/>
      <c r="G2" s="12"/>
    </row>
    <row r="3" spans="1:13" s="94" customFormat="1" x14ac:dyDescent="0.15">
      <c r="A3" s="32"/>
      <c r="B3" s="159"/>
      <c r="C3" s="159"/>
      <c r="D3" s="336"/>
      <c r="E3" s="336"/>
      <c r="F3" s="12"/>
      <c r="G3" s="12"/>
      <c r="H3" s="12"/>
      <c r="I3" s="12"/>
      <c r="J3" s="12" t="s">
        <v>530</v>
      </c>
    </row>
    <row r="4" spans="1:13" s="19" customFormat="1" x14ac:dyDescent="0.15">
      <c r="A4" s="337"/>
      <c r="B4" s="337"/>
      <c r="C4" s="337" t="s">
        <v>531</v>
      </c>
      <c r="D4" s="338" t="s">
        <v>532</v>
      </c>
      <c r="E4" s="338" t="s">
        <v>362</v>
      </c>
      <c r="F4" s="338" t="s">
        <v>533</v>
      </c>
      <c r="G4" s="338" t="s">
        <v>534</v>
      </c>
      <c r="H4" s="338" t="s">
        <v>535</v>
      </c>
      <c r="I4" s="338" t="s">
        <v>536</v>
      </c>
      <c r="J4" s="338" t="s">
        <v>655</v>
      </c>
    </row>
    <row r="5" spans="1:13" s="27" customFormat="1" x14ac:dyDescent="0.15">
      <c r="A5" s="62" t="s">
        <v>44</v>
      </c>
      <c r="B5" s="62"/>
      <c r="C5" s="266" t="s">
        <v>537</v>
      </c>
      <c r="D5" s="230"/>
      <c r="E5" s="230"/>
      <c r="F5" s="402"/>
      <c r="G5" s="402"/>
      <c r="H5" s="402"/>
      <c r="I5" s="402"/>
      <c r="J5" s="402"/>
      <c r="K5" s="339"/>
      <c r="L5" s="339"/>
      <c r="M5" s="339"/>
    </row>
    <row r="6" spans="1:13" s="19" customFormat="1" x14ac:dyDescent="0.15">
      <c r="A6" s="62"/>
      <c r="B6" s="340" t="s">
        <v>538</v>
      </c>
      <c r="C6" s="266" t="s">
        <v>539</v>
      </c>
      <c r="D6" s="230">
        <v>35114</v>
      </c>
      <c r="E6" s="230">
        <v>23196</v>
      </c>
      <c r="F6" s="402">
        <v>20913</v>
      </c>
      <c r="G6" s="402">
        <v>24246</v>
      </c>
      <c r="H6" s="402">
        <v>10273</v>
      </c>
      <c r="I6" s="402">
        <v>20110</v>
      </c>
      <c r="J6" s="404">
        <v>20420</v>
      </c>
    </row>
    <row r="7" spans="1:13" s="20" customFormat="1" x14ac:dyDescent="0.15">
      <c r="A7" s="62"/>
      <c r="B7" s="67" t="s">
        <v>540</v>
      </c>
      <c r="C7" s="266" t="s">
        <v>41</v>
      </c>
      <c r="D7" s="230">
        <v>4721</v>
      </c>
      <c r="E7" s="230">
        <v>4498</v>
      </c>
      <c r="F7" s="402">
        <v>4869</v>
      </c>
      <c r="G7" s="402">
        <v>5198</v>
      </c>
      <c r="H7" s="402">
        <v>6424</v>
      </c>
      <c r="I7" s="402">
        <v>6634</v>
      </c>
      <c r="J7" s="404">
        <v>6119</v>
      </c>
    </row>
    <row r="8" spans="1:13" s="20" customFormat="1" x14ac:dyDescent="0.15">
      <c r="A8" s="62"/>
      <c r="B8" s="67" t="s">
        <v>541</v>
      </c>
      <c r="C8" s="266" t="s">
        <v>542</v>
      </c>
      <c r="D8" s="230">
        <v>420</v>
      </c>
      <c r="E8" s="230">
        <v>469</v>
      </c>
      <c r="F8" s="402">
        <v>93</v>
      </c>
      <c r="G8" s="402">
        <v>299</v>
      </c>
      <c r="H8" s="402">
        <v>197</v>
      </c>
      <c r="I8" s="402">
        <v>579</v>
      </c>
      <c r="J8" s="404">
        <v>165</v>
      </c>
    </row>
    <row r="9" spans="1:13" s="20" customFormat="1" x14ac:dyDescent="0.15">
      <c r="A9" s="62"/>
      <c r="B9" s="67" t="s">
        <v>543</v>
      </c>
      <c r="C9" s="266" t="s">
        <v>544</v>
      </c>
      <c r="D9" s="230">
        <v>2574</v>
      </c>
      <c r="E9" s="230">
        <v>1957</v>
      </c>
      <c r="F9" s="402">
        <v>1572</v>
      </c>
      <c r="G9" s="402">
        <v>641</v>
      </c>
      <c r="H9" s="402">
        <v>372</v>
      </c>
      <c r="I9" s="402">
        <v>323</v>
      </c>
      <c r="J9" s="414">
        <v>294</v>
      </c>
    </row>
    <row r="10" spans="1:13" s="20" customFormat="1" x14ac:dyDescent="0.15">
      <c r="A10" s="62"/>
      <c r="B10" s="62" t="s">
        <v>545</v>
      </c>
      <c r="C10" s="266" t="s">
        <v>546</v>
      </c>
      <c r="D10" s="230">
        <v>-26</v>
      </c>
      <c r="E10" s="230">
        <v>-24</v>
      </c>
      <c r="F10" s="402">
        <v>-17</v>
      </c>
      <c r="G10" s="402">
        <v>-7</v>
      </c>
      <c r="H10" s="402" t="s">
        <v>1</v>
      </c>
      <c r="I10" s="402" t="s">
        <v>1</v>
      </c>
      <c r="J10" s="404" t="s">
        <v>1</v>
      </c>
    </row>
    <row r="11" spans="1:13" s="20" customFormat="1" x14ac:dyDescent="0.15">
      <c r="A11" s="62"/>
      <c r="B11" s="67" t="s">
        <v>206</v>
      </c>
      <c r="C11" s="78" t="s">
        <v>548</v>
      </c>
      <c r="D11" s="230">
        <v>777</v>
      </c>
      <c r="E11" s="230">
        <v>-55</v>
      </c>
      <c r="F11" s="402">
        <v>-128</v>
      </c>
      <c r="G11" s="402">
        <v>10</v>
      </c>
      <c r="H11" s="402">
        <v>-389</v>
      </c>
      <c r="I11" s="402">
        <v>-222</v>
      </c>
      <c r="J11" s="404">
        <v>181</v>
      </c>
    </row>
    <row r="12" spans="1:13" s="20" customFormat="1" x14ac:dyDescent="0.15">
      <c r="A12" s="62"/>
      <c r="B12" s="67" t="s">
        <v>549</v>
      </c>
      <c r="C12" s="266" t="s">
        <v>550</v>
      </c>
      <c r="D12" s="230">
        <v>-1242</v>
      </c>
      <c r="E12" s="230">
        <v>-1653</v>
      </c>
      <c r="F12" s="402">
        <v>-1431</v>
      </c>
      <c r="G12" s="402">
        <v>-1469</v>
      </c>
      <c r="H12" s="402">
        <v>-1482</v>
      </c>
      <c r="I12" s="402">
        <v>-1470</v>
      </c>
      <c r="J12" s="404">
        <v>-1327</v>
      </c>
    </row>
    <row r="13" spans="1:13" s="20" customFormat="1" x14ac:dyDescent="0.15">
      <c r="A13" s="62"/>
      <c r="B13" s="67" t="s">
        <v>691</v>
      </c>
      <c r="C13" s="266" t="s">
        <v>551</v>
      </c>
      <c r="D13" s="230">
        <v>-620</v>
      </c>
      <c r="E13" s="230">
        <v>73</v>
      </c>
      <c r="F13" s="402">
        <v>146</v>
      </c>
      <c r="G13" s="402">
        <v>62</v>
      </c>
      <c r="H13" s="402">
        <v>81</v>
      </c>
      <c r="I13" s="402">
        <v>-72</v>
      </c>
      <c r="J13" s="404">
        <v>-626</v>
      </c>
    </row>
    <row r="14" spans="1:13" s="20" customFormat="1" x14ac:dyDescent="0.15">
      <c r="A14" s="62"/>
      <c r="B14" s="67" t="s">
        <v>207</v>
      </c>
      <c r="C14" s="78" t="s">
        <v>552</v>
      </c>
      <c r="D14" s="230">
        <v>-677</v>
      </c>
      <c r="E14" s="230">
        <v>797</v>
      </c>
      <c r="F14" s="402">
        <v>11</v>
      </c>
      <c r="G14" s="402">
        <v>-970</v>
      </c>
      <c r="H14" s="402">
        <v>-4578</v>
      </c>
      <c r="I14" s="402">
        <v>-2299</v>
      </c>
      <c r="J14" s="404">
        <v>-2942</v>
      </c>
    </row>
    <row r="15" spans="1:13" s="20" customFormat="1" x14ac:dyDescent="0.15">
      <c r="A15" s="62"/>
      <c r="B15" s="67" t="s">
        <v>208</v>
      </c>
      <c r="C15" s="266" t="s">
        <v>553</v>
      </c>
      <c r="D15" s="230">
        <v>-52214</v>
      </c>
      <c r="E15" s="230">
        <v>2466</v>
      </c>
      <c r="F15" s="402">
        <v>-5355</v>
      </c>
      <c r="G15" s="402">
        <v>1696</v>
      </c>
      <c r="H15" s="402">
        <v>1023</v>
      </c>
      <c r="I15" s="402">
        <v>-16045</v>
      </c>
      <c r="J15" s="404">
        <v>-14634</v>
      </c>
    </row>
    <row r="16" spans="1:13" s="20" customFormat="1" x14ac:dyDescent="0.15">
      <c r="A16" s="62"/>
      <c r="B16" s="67" t="s">
        <v>202</v>
      </c>
      <c r="C16" s="266" t="s">
        <v>211</v>
      </c>
      <c r="D16" s="230">
        <v>-1999</v>
      </c>
      <c r="E16" s="230">
        <v>499</v>
      </c>
      <c r="F16" s="402">
        <v>-5394</v>
      </c>
      <c r="G16" s="402">
        <v>2910</v>
      </c>
      <c r="H16" s="402">
        <v>1143</v>
      </c>
      <c r="I16" s="402">
        <v>-3859</v>
      </c>
      <c r="J16" s="404">
        <v>-10854</v>
      </c>
    </row>
    <row r="17" spans="1:14" s="20" customFormat="1" x14ac:dyDescent="0.15">
      <c r="A17" s="62"/>
      <c r="B17" s="67" t="s">
        <v>209</v>
      </c>
      <c r="C17" s="266" t="s">
        <v>554</v>
      </c>
      <c r="D17" s="230">
        <v>29659</v>
      </c>
      <c r="E17" s="230">
        <v>20138</v>
      </c>
      <c r="F17" s="402">
        <v>5027</v>
      </c>
      <c r="G17" s="402">
        <v>-19196</v>
      </c>
      <c r="H17" s="402">
        <v>739</v>
      </c>
      <c r="I17" s="402">
        <v>13040</v>
      </c>
      <c r="J17" s="404">
        <v>14685</v>
      </c>
    </row>
    <row r="18" spans="1:14" s="20" customFormat="1" x14ac:dyDescent="0.15">
      <c r="A18" s="62"/>
      <c r="B18" s="67" t="s">
        <v>203</v>
      </c>
      <c r="C18" s="266" t="s">
        <v>555</v>
      </c>
      <c r="D18" s="230">
        <v>-2286</v>
      </c>
      <c r="E18" s="230">
        <v>808</v>
      </c>
      <c r="F18" s="402">
        <v>-957</v>
      </c>
      <c r="G18" s="402">
        <v>2425</v>
      </c>
      <c r="H18" s="402">
        <v>-2479</v>
      </c>
      <c r="I18" s="402">
        <v>1798</v>
      </c>
      <c r="J18" s="404">
        <v>-1726</v>
      </c>
    </row>
    <row r="19" spans="1:14" s="20" customFormat="1" x14ac:dyDescent="0.15">
      <c r="A19" s="62"/>
      <c r="B19" s="67" t="s">
        <v>556</v>
      </c>
      <c r="C19" s="266" t="s">
        <v>557</v>
      </c>
      <c r="D19" s="230">
        <f t="shared" ref="D19:I19" si="0">D20-SUM(D6:D18)</f>
        <v>-6281</v>
      </c>
      <c r="E19" s="230">
        <f t="shared" si="0"/>
        <v>-2270</v>
      </c>
      <c r="F19" s="402">
        <f t="shared" si="0"/>
        <v>-1979</v>
      </c>
      <c r="G19" s="402">
        <f t="shared" si="0"/>
        <v>-3960</v>
      </c>
      <c r="H19" s="402">
        <f t="shared" si="0"/>
        <v>-1994</v>
      </c>
      <c r="I19" s="402">
        <f t="shared" si="0"/>
        <v>-4694</v>
      </c>
      <c r="J19" s="404">
        <f>J20-SUM(J6:J18)</f>
        <v>-4193</v>
      </c>
    </row>
    <row r="20" spans="1:14" s="20" customFormat="1" x14ac:dyDescent="0.15">
      <c r="A20" s="62" t="s">
        <v>45</v>
      </c>
      <c r="B20" s="62"/>
      <c r="C20" s="266" t="s">
        <v>558</v>
      </c>
      <c r="D20" s="230">
        <v>7920</v>
      </c>
      <c r="E20" s="230">
        <v>50899</v>
      </c>
      <c r="F20" s="402">
        <v>17370</v>
      </c>
      <c r="G20" s="402">
        <v>11885</v>
      </c>
      <c r="H20" s="402">
        <v>9330</v>
      </c>
      <c r="I20" s="402">
        <v>13823</v>
      </c>
      <c r="J20" s="404">
        <v>5562</v>
      </c>
      <c r="K20" s="341"/>
    </row>
    <row r="21" spans="1:14" s="20" customFormat="1" x14ac:dyDescent="0.15">
      <c r="A21" s="62"/>
      <c r="B21" s="67" t="s">
        <v>201</v>
      </c>
      <c r="C21" s="266" t="s">
        <v>559</v>
      </c>
      <c r="D21" s="230">
        <v>1231</v>
      </c>
      <c r="E21" s="230">
        <v>1642</v>
      </c>
      <c r="F21" s="402">
        <v>1398</v>
      </c>
      <c r="G21" s="402">
        <v>1445</v>
      </c>
      <c r="H21" s="402">
        <v>1467</v>
      </c>
      <c r="I21" s="402">
        <v>1454</v>
      </c>
      <c r="J21" s="404">
        <v>1334</v>
      </c>
    </row>
    <row r="22" spans="1:14" s="20" customFormat="1" x14ac:dyDescent="0.15">
      <c r="A22" s="62"/>
      <c r="B22" s="67" t="s">
        <v>560</v>
      </c>
      <c r="C22" s="266" t="s">
        <v>561</v>
      </c>
      <c r="D22" s="230">
        <v>-325</v>
      </c>
      <c r="E22" s="230">
        <v>-122</v>
      </c>
      <c r="F22" s="402">
        <v>-74</v>
      </c>
      <c r="G22" s="402">
        <v>-54</v>
      </c>
      <c r="H22" s="402">
        <v>-81</v>
      </c>
      <c r="I22" s="402">
        <v>-78</v>
      </c>
      <c r="J22" s="404">
        <v>-71</v>
      </c>
    </row>
    <row r="23" spans="1:14" s="20" customFormat="1" x14ac:dyDescent="0.15">
      <c r="A23" s="62"/>
      <c r="B23" s="67" t="s">
        <v>562</v>
      </c>
      <c r="C23" s="266" t="s">
        <v>563</v>
      </c>
      <c r="D23" s="230">
        <v>-10691</v>
      </c>
      <c r="E23" s="230">
        <v>-4829</v>
      </c>
      <c r="F23" s="402">
        <v>-9750</v>
      </c>
      <c r="G23" s="402">
        <v>-7152</v>
      </c>
      <c r="H23" s="402">
        <v>-6731</v>
      </c>
      <c r="I23" s="402">
        <v>-3205</v>
      </c>
      <c r="J23" s="404">
        <v>-8986</v>
      </c>
      <c r="K23" s="341"/>
      <c r="L23" s="341"/>
      <c r="M23" s="341"/>
      <c r="N23" s="341"/>
    </row>
    <row r="24" spans="1:14" s="20" customFormat="1" x14ac:dyDescent="0.15">
      <c r="A24" s="62"/>
      <c r="B24" s="62" t="s">
        <v>46</v>
      </c>
      <c r="C24" s="266" t="s">
        <v>564</v>
      </c>
      <c r="D24" s="230">
        <f t="shared" ref="D24:I24" si="1">D25-SUM(D20:D23)</f>
        <v>4246</v>
      </c>
      <c r="E24" s="230">
        <f t="shared" si="1"/>
        <v>4388</v>
      </c>
      <c r="F24" s="402">
        <f t="shared" si="1"/>
        <v>4484</v>
      </c>
      <c r="G24" s="402">
        <f t="shared" si="1"/>
        <v>4691</v>
      </c>
      <c r="H24" s="402">
        <f t="shared" si="1"/>
        <v>4783</v>
      </c>
      <c r="I24" s="402">
        <f t="shared" si="1"/>
        <v>4347</v>
      </c>
      <c r="J24" s="404">
        <f>J25-SUM(J20:J23)</f>
        <v>2152</v>
      </c>
      <c r="K24" s="341"/>
      <c r="L24" s="341"/>
      <c r="M24" s="341"/>
      <c r="N24" s="341"/>
    </row>
    <row r="25" spans="1:14" s="20" customFormat="1" x14ac:dyDescent="0.15">
      <c r="A25" s="70" t="s">
        <v>565</v>
      </c>
      <c r="B25" s="68"/>
      <c r="C25" s="69" t="s">
        <v>566</v>
      </c>
      <c r="D25" s="324">
        <v>2381</v>
      </c>
      <c r="E25" s="324">
        <v>51978</v>
      </c>
      <c r="F25" s="407">
        <v>13428</v>
      </c>
      <c r="G25" s="407">
        <v>10815</v>
      </c>
      <c r="H25" s="407">
        <v>8768</v>
      </c>
      <c r="I25" s="407">
        <v>16341</v>
      </c>
      <c r="J25" s="408">
        <v>-9</v>
      </c>
    </row>
    <row r="26" spans="1:14" s="20" customFormat="1" x14ac:dyDescent="0.15">
      <c r="A26" s="62" t="s">
        <v>47</v>
      </c>
      <c r="B26" s="62"/>
      <c r="C26" s="266" t="s">
        <v>567</v>
      </c>
      <c r="D26" s="230"/>
      <c r="E26" s="230"/>
      <c r="F26" s="402"/>
      <c r="G26" s="402"/>
      <c r="H26" s="403"/>
      <c r="I26" s="403"/>
      <c r="J26" s="404"/>
    </row>
    <row r="27" spans="1:14" s="20" customFormat="1" x14ac:dyDescent="0.15">
      <c r="A27" s="62"/>
      <c r="B27" s="67" t="s">
        <v>568</v>
      </c>
      <c r="C27" s="266" t="s">
        <v>569</v>
      </c>
      <c r="D27" s="230">
        <v>-1028</v>
      </c>
      <c r="E27" s="230">
        <v>-1147</v>
      </c>
      <c r="F27" s="402">
        <v>-1047</v>
      </c>
      <c r="G27" s="402">
        <v>-1088</v>
      </c>
      <c r="H27" s="402">
        <v>-1022</v>
      </c>
      <c r="I27" s="402">
        <v>-1142</v>
      </c>
      <c r="J27" s="404">
        <v>-1124</v>
      </c>
    </row>
    <row r="28" spans="1:14" s="20" customFormat="1" x14ac:dyDescent="0.15">
      <c r="A28" s="62"/>
      <c r="B28" s="67" t="s">
        <v>570</v>
      </c>
      <c r="C28" s="266" t="s">
        <v>571</v>
      </c>
      <c r="D28" s="230">
        <v>1310</v>
      </c>
      <c r="E28" s="230">
        <v>1120</v>
      </c>
      <c r="F28" s="402">
        <v>1115</v>
      </c>
      <c r="G28" s="402">
        <v>1107</v>
      </c>
      <c r="H28" s="402">
        <v>1025</v>
      </c>
      <c r="I28" s="402">
        <v>1165</v>
      </c>
      <c r="J28" s="404">
        <v>1069</v>
      </c>
    </row>
    <row r="29" spans="1:14" s="20" customFormat="1" x14ac:dyDescent="0.15">
      <c r="A29" s="62"/>
      <c r="B29" s="67" t="s">
        <v>572</v>
      </c>
      <c r="C29" s="266" t="s">
        <v>573</v>
      </c>
      <c r="D29" s="230">
        <v>-5923</v>
      </c>
      <c r="E29" s="230">
        <v>-8456</v>
      </c>
      <c r="F29" s="402">
        <v>-2799</v>
      </c>
      <c r="G29" s="402">
        <v>-11887</v>
      </c>
      <c r="H29" s="402">
        <v>-4141</v>
      </c>
      <c r="I29" s="402">
        <v>-3621</v>
      </c>
      <c r="J29" s="404">
        <v>-1639</v>
      </c>
    </row>
    <row r="30" spans="1:14" s="20" customFormat="1" x14ac:dyDescent="0.15">
      <c r="A30" s="62"/>
      <c r="B30" s="67" t="s">
        <v>574</v>
      </c>
      <c r="C30" s="266" t="s">
        <v>212</v>
      </c>
      <c r="D30" s="230">
        <v>2429</v>
      </c>
      <c r="E30" s="230">
        <v>300</v>
      </c>
      <c r="F30" s="402">
        <v>479</v>
      </c>
      <c r="G30" s="402">
        <v>295</v>
      </c>
      <c r="H30" s="402">
        <v>740</v>
      </c>
      <c r="I30" s="402">
        <v>1009</v>
      </c>
      <c r="J30" s="404">
        <v>1807</v>
      </c>
    </row>
    <row r="31" spans="1:14" s="20" customFormat="1" x14ac:dyDescent="0.15">
      <c r="A31" s="62"/>
      <c r="B31" s="67" t="s">
        <v>575</v>
      </c>
      <c r="C31" s="343" t="s">
        <v>118</v>
      </c>
      <c r="D31" s="230">
        <v>-587</v>
      </c>
      <c r="E31" s="230">
        <v>-550</v>
      </c>
      <c r="F31" s="402">
        <v>-1000</v>
      </c>
      <c r="G31" s="402">
        <v>-1983</v>
      </c>
      <c r="H31" s="402">
        <v>-1583</v>
      </c>
      <c r="I31" s="402">
        <v>-581</v>
      </c>
      <c r="J31" s="404">
        <v>-880</v>
      </c>
    </row>
    <row r="32" spans="1:14" s="20" customFormat="1" x14ac:dyDescent="0.15">
      <c r="A32" s="62"/>
      <c r="B32" s="67" t="s">
        <v>576</v>
      </c>
      <c r="C32" s="343" t="s">
        <v>577</v>
      </c>
      <c r="D32" s="230">
        <v>2</v>
      </c>
      <c r="E32" s="230">
        <v>5</v>
      </c>
      <c r="F32" s="402">
        <v>0</v>
      </c>
      <c r="G32" s="402">
        <v>0</v>
      </c>
      <c r="H32" s="402">
        <v>0</v>
      </c>
      <c r="I32" s="406" t="s">
        <v>578</v>
      </c>
      <c r="J32" s="405" t="s">
        <v>578</v>
      </c>
    </row>
    <row r="33" spans="1:14" s="20" customFormat="1" x14ac:dyDescent="0.15">
      <c r="A33" s="62"/>
      <c r="B33" s="67" t="s">
        <v>579</v>
      </c>
      <c r="C33" s="266" t="s">
        <v>580</v>
      </c>
      <c r="D33" s="230">
        <v>-2532</v>
      </c>
      <c r="E33" s="230">
        <v>-3329</v>
      </c>
      <c r="F33" s="402">
        <v>-2952</v>
      </c>
      <c r="G33" s="402">
        <v>-3539</v>
      </c>
      <c r="H33" s="402">
        <v>-628</v>
      </c>
      <c r="I33" s="402">
        <v>-1063</v>
      </c>
      <c r="J33" s="404">
        <v>-445</v>
      </c>
      <c r="M33" s="20" t="s">
        <v>581</v>
      </c>
    </row>
    <row r="34" spans="1:14" s="20" customFormat="1" x14ac:dyDescent="0.15">
      <c r="A34" s="62"/>
      <c r="B34" s="67" t="s">
        <v>58</v>
      </c>
      <c r="C34" s="266" t="s">
        <v>582</v>
      </c>
      <c r="D34" s="230">
        <v>3376</v>
      </c>
      <c r="E34" s="230">
        <v>4</v>
      </c>
      <c r="F34" s="402">
        <v>2</v>
      </c>
      <c r="G34" s="402">
        <v>2318</v>
      </c>
      <c r="H34" s="402">
        <v>7424</v>
      </c>
      <c r="I34" s="402">
        <v>5243</v>
      </c>
      <c r="J34" s="404">
        <v>5866</v>
      </c>
    </row>
    <row r="35" spans="1:14" s="20" customFormat="1" x14ac:dyDescent="0.15">
      <c r="A35" s="76"/>
      <c r="B35" s="77" t="s">
        <v>583</v>
      </c>
      <c r="C35" s="344" t="s">
        <v>584</v>
      </c>
      <c r="D35" s="345">
        <v>-1708</v>
      </c>
      <c r="E35" s="345">
        <v>-30</v>
      </c>
      <c r="F35" s="413">
        <v>-791</v>
      </c>
      <c r="G35" s="413">
        <v>-86</v>
      </c>
      <c r="H35" s="413">
        <v>-1344</v>
      </c>
      <c r="I35" s="413">
        <v>-11095</v>
      </c>
      <c r="J35" s="414">
        <v>-45</v>
      </c>
    </row>
    <row r="36" spans="1:14" s="20" customFormat="1" x14ac:dyDescent="0.15">
      <c r="A36" s="76"/>
      <c r="B36" s="77" t="s">
        <v>585</v>
      </c>
      <c r="C36" s="346" t="s">
        <v>586</v>
      </c>
      <c r="D36" s="325" t="s">
        <v>547</v>
      </c>
      <c r="E36" s="230">
        <v>11</v>
      </c>
      <c r="F36" s="402" t="s">
        <v>587</v>
      </c>
      <c r="G36" s="402">
        <v>46</v>
      </c>
      <c r="H36" s="402" t="s">
        <v>588</v>
      </c>
      <c r="I36" s="402">
        <v>146</v>
      </c>
      <c r="J36" s="404">
        <v>10</v>
      </c>
    </row>
    <row r="37" spans="1:14" s="20" customFormat="1" x14ac:dyDescent="0.15">
      <c r="A37" s="62"/>
      <c r="B37" s="67" t="s">
        <v>204</v>
      </c>
      <c r="C37" s="266" t="s">
        <v>589</v>
      </c>
      <c r="D37" s="230">
        <v>-471</v>
      </c>
      <c r="E37" s="230">
        <v>-218</v>
      </c>
      <c r="F37" s="402">
        <v>-672</v>
      </c>
      <c r="G37" s="402">
        <v>-178</v>
      </c>
      <c r="H37" s="402">
        <v>-525</v>
      </c>
      <c r="I37" s="402">
        <v>-918</v>
      </c>
      <c r="J37" s="404" t="s">
        <v>688</v>
      </c>
    </row>
    <row r="38" spans="1:14" s="20" customFormat="1" x14ac:dyDescent="0.15">
      <c r="A38" s="62"/>
      <c r="B38" s="67" t="s">
        <v>590</v>
      </c>
      <c r="C38" s="266" t="s">
        <v>591</v>
      </c>
      <c r="D38" s="230">
        <v>197</v>
      </c>
      <c r="E38" s="230">
        <v>93</v>
      </c>
      <c r="F38" s="402">
        <v>174</v>
      </c>
      <c r="G38" s="402">
        <v>432</v>
      </c>
      <c r="H38" s="402">
        <v>501</v>
      </c>
      <c r="I38" s="402">
        <v>364</v>
      </c>
      <c r="J38" s="404">
        <v>331</v>
      </c>
    </row>
    <row r="39" spans="1:14" s="20" customFormat="1" x14ac:dyDescent="0.15">
      <c r="A39" s="62"/>
      <c r="B39" s="62" t="s">
        <v>48</v>
      </c>
      <c r="C39" s="266" t="s">
        <v>592</v>
      </c>
      <c r="D39" s="230">
        <f t="shared" ref="D39:I39" si="2">D40-SUM(D27:D38)</f>
        <v>-7</v>
      </c>
      <c r="E39" s="230">
        <f t="shared" si="2"/>
        <v>-251</v>
      </c>
      <c r="F39" s="402">
        <f t="shared" si="2"/>
        <v>-158</v>
      </c>
      <c r="G39" s="402">
        <f t="shared" si="2"/>
        <v>-1101</v>
      </c>
      <c r="H39" s="402">
        <f t="shared" si="2"/>
        <v>233</v>
      </c>
      <c r="I39" s="402">
        <f t="shared" si="2"/>
        <v>-539</v>
      </c>
      <c r="J39" s="404">
        <f>J40-SUM(J27:J38)</f>
        <v>-635</v>
      </c>
      <c r="K39" s="341"/>
      <c r="L39" s="341"/>
      <c r="M39" s="341"/>
      <c r="N39" s="341"/>
    </row>
    <row r="40" spans="1:14" s="20" customFormat="1" x14ac:dyDescent="0.15">
      <c r="A40" s="68" t="s">
        <v>49</v>
      </c>
      <c r="B40" s="68"/>
      <c r="C40" s="69" t="s">
        <v>593</v>
      </c>
      <c r="D40" s="324">
        <v>-4942</v>
      </c>
      <c r="E40" s="324">
        <v>-12448</v>
      </c>
      <c r="F40" s="407">
        <v>-7649</v>
      </c>
      <c r="G40" s="407">
        <v>-15664</v>
      </c>
      <c r="H40" s="407">
        <v>680</v>
      </c>
      <c r="I40" s="407">
        <v>-11032</v>
      </c>
      <c r="J40" s="408">
        <v>4315</v>
      </c>
    </row>
    <row r="41" spans="1:14" s="20" customFormat="1" x14ac:dyDescent="0.15">
      <c r="A41" s="62" t="s">
        <v>50</v>
      </c>
      <c r="B41" s="62"/>
      <c r="C41" s="266" t="s">
        <v>594</v>
      </c>
      <c r="D41" s="230"/>
      <c r="E41" s="230"/>
      <c r="F41" s="402"/>
      <c r="G41" s="402"/>
      <c r="H41" s="402"/>
      <c r="I41" s="402"/>
      <c r="J41" s="403"/>
    </row>
    <row r="42" spans="1:14" s="20" customFormat="1" x14ac:dyDescent="0.15">
      <c r="A42" s="62"/>
      <c r="B42" s="67" t="s">
        <v>210</v>
      </c>
      <c r="C42" s="266" t="s">
        <v>595</v>
      </c>
      <c r="D42" s="230">
        <v>1359</v>
      </c>
      <c r="E42" s="230">
        <v>-2454</v>
      </c>
      <c r="F42" s="402">
        <v>-141</v>
      </c>
      <c r="G42" s="402">
        <v>1620</v>
      </c>
      <c r="H42" s="402">
        <v>1792</v>
      </c>
      <c r="I42" s="402">
        <v>1037</v>
      </c>
      <c r="J42" s="404">
        <v>-93</v>
      </c>
    </row>
    <row r="43" spans="1:14" s="20" customFormat="1" x14ac:dyDescent="0.15">
      <c r="A43" s="62"/>
      <c r="B43" s="67" t="s">
        <v>596</v>
      </c>
      <c r="C43" s="347" t="s">
        <v>597</v>
      </c>
      <c r="D43" s="230">
        <v>1170</v>
      </c>
      <c r="E43" s="230">
        <v>5000</v>
      </c>
      <c r="F43" s="402" t="s">
        <v>598</v>
      </c>
      <c r="G43" s="402">
        <v>15000</v>
      </c>
      <c r="H43" s="402">
        <v>2800</v>
      </c>
      <c r="I43" s="402" t="s">
        <v>598</v>
      </c>
      <c r="J43" s="404">
        <v>3610</v>
      </c>
    </row>
    <row r="44" spans="1:14" s="20" customFormat="1" x14ac:dyDescent="0.15">
      <c r="A44" s="62"/>
      <c r="B44" s="67" t="s">
        <v>599</v>
      </c>
      <c r="C44" s="266" t="s">
        <v>600</v>
      </c>
      <c r="D44" s="230">
        <v>-5729</v>
      </c>
      <c r="E44" s="230">
        <v>-1725</v>
      </c>
      <c r="F44" s="402">
        <v>-792</v>
      </c>
      <c r="G44" s="402">
        <v>-312</v>
      </c>
      <c r="H44" s="402">
        <v>-1724</v>
      </c>
      <c r="I44" s="402">
        <v>-2780</v>
      </c>
      <c r="J44" s="404">
        <v>-6395</v>
      </c>
    </row>
    <row r="45" spans="1:14" s="20" customFormat="1" x14ac:dyDescent="0.15">
      <c r="A45" s="62"/>
      <c r="B45" s="67" t="s">
        <v>59</v>
      </c>
      <c r="C45" s="266" t="s">
        <v>601</v>
      </c>
      <c r="D45" s="230" t="s">
        <v>598</v>
      </c>
      <c r="E45" s="230" t="s">
        <v>598</v>
      </c>
      <c r="F45" s="402">
        <v>20100</v>
      </c>
      <c r="G45" s="402" t="s">
        <v>598</v>
      </c>
      <c r="H45" s="402" t="s">
        <v>598</v>
      </c>
      <c r="I45" s="402" t="s">
        <v>598</v>
      </c>
      <c r="J45" s="404" t="s">
        <v>690</v>
      </c>
    </row>
    <row r="46" spans="1:14" s="20" customFormat="1" x14ac:dyDescent="0.15">
      <c r="A46" s="62"/>
      <c r="B46" s="67" t="s">
        <v>602</v>
      </c>
      <c r="C46" s="266" t="s">
        <v>603</v>
      </c>
      <c r="D46" s="230">
        <v>-3263</v>
      </c>
      <c r="E46" s="230">
        <v>-626</v>
      </c>
      <c r="F46" s="402">
        <v>-10002</v>
      </c>
      <c r="G46" s="402">
        <v>-2822</v>
      </c>
      <c r="H46" s="402">
        <v>-2</v>
      </c>
      <c r="I46" s="402">
        <v>0</v>
      </c>
      <c r="J46" s="404">
        <v>-7390</v>
      </c>
    </row>
    <row r="47" spans="1:14" s="20" customFormat="1" x14ac:dyDescent="0.15">
      <c r="A47" s="62"/>
      <c r="B47" s="67" t="s">
        <v>604</v>
      </c>
      <c r="C47" s="266" t="s">
        <v>605</v>
      </c>
      <c r="D47" s="230">
        <v>-1734</v>
      </c>
      <c r="E47" s="230">
        <v>-2059</v>
      </c>
      <c r="F47" s="402">
        <v>-2025</v>
      </c>
      <c r="G47" s="402">
        <v>-2427</v>
      </c>
      <c r="H47" s="402">
        <v>-2468</v>
      </c>
      <c r="I47" s="402">
        <v>-2116</v>
      </c>
      <c r="J47" s="404">
        <v>-2187</v>
      </c>
    </row>
    <row r="48" spans="1:14" s="20" customFormat="1" x14ac:dyDescent="0.15">
      <c r="A48" s="62"/>
      <c r="B48" s="62" t="s">
        <v>51</v>
      </c>
      <c r="C48" s="266" t="s">
        <v>606</v>
      </c>
      <c r="D48" s="230">
        <f t="shared" ref="D48:I48" si="3">D49-SUM(D42:D47)</f>
        <v>-1937</v>
      </c>
      <c r="E48" s="230">
        <f t="shared" si="3"/>
        <v>-1890</v>
      </c>
      <c r="F48" s="402">
        <f t="shared" si="3"/>
        <v>-1811</v>
      </c>
      <c r="G48" s="402">
        <f t="shared" si="3"/>
        <v>-1580</v>
      </c>
      <c r="H48" s="402">
        <f t="shared" si="3"/>
        <v>-1078</v>
      </c>
      <c r="I48" s="402">
        <f t="shared" si="3"/>
        <v>-614</v>
      </c>
      <c r="J48" s="404">
        <f>J49-SUM(J42:J47)</f>
        <v>-605</v>
      </c>
    </row>
    <row r="49" spans="1:14" s="20" customFormat="1" x14ac:dyDescent="0.15">
      <c r="A49" s="68" t="s">
        <v>52</v>
      </c>
      <c r="B49" s="68"/>
      <c r="C49" s="69" t="s">
        <v>607</v>
      </c>
      <c r="D49" s="324">
        <v>-10134</v>
      </c>
      <c r="E49" s="324">
        <v>-3754</v>
      </c>
      <c r="F49" s="407">
        <v>5329</v>
      </c>
      <c r="G49" s="407">
        <v>9479</v>
      </c>
      <c r="H49" s="407">
        <v>-680</v>
      </c>
      <c r="I49" s="407">
        <v>-4473</v>
      </c>
      <c r="J49" s="408">
        <v>-13060</v>
      </c>
      <c r="K49" s="341"/>
      <c r="L49" s="341"/>
      <c r="M49" s="341"/>
      <c r="N49" s="341"/>
    </row>
    <row r="50" spans="1:14" s="20" customFormat="1" x14ac:dyDescent="0.15">
      <c r="A50" s="62" t="s">
        <v>697</v>
      </c>
      <c r="B50" s="62"/>
      <c r="C50" s="266" t="s">
        <v>608</v>
      </c>
      <c r="D50" s="230">
        <v>-12696</v>
      </c>
      <c r="E50" s="230">
        <v>35775</v>
      </c>
      <c r="F50" s="402">
        <v>11109</v>
      </c>
      <c r="G50" s="402">
        <v>4630</v>
      </c>
      <c r="H50" s="402">
        <v>8768</v>
      </c>
      <c r="I50" s="402">
        <v>835</v>
      </c>
      <c r="J50" s="404">
        <v>-8754</v>
      </c>
    </row>
    <row r="51" spans="1:14" s="20" customFormat="1" x14ac:dyDescent="0.15">
      <c r="A51" s="62" t="s">
        <v>609</v>
      </c>
      <c r="B51" s="62"/>
      <c r="C51" s="266" t="s">
        <v>610</v>
      </c>
      <c r="D51" s="230">
        <v>40550</v>
      </c>
      <c r="E51" s="230">
        <v>27721</v>
      </c>
      <c r="F51" s="402">
        <v>63671</v>
      </c>
      <c r="G51" s="402">
        <v>75382</v>
      </c>
      <c r="H51" s="402">
        <v>80013</v>
      </c>
      <c r="I51" s="402">
        <v>88882</v>
      </c>
      <c r="J51" s="404">
        <v>90014</v>
      </c>
    </row>
    <row r="52" spans="1:14" s="20" customFormat="1" x14ac:dyDescent="0.15">
      <c r="A52" s="62" t="s">
        <v>689</v>
      </c>
      <c r="B52" s="62"/>
      <c r="C52" s="78" t="s">
        <v>611</v>
      </c>
      <c r="D52" s="230" t="s">
        <v>598</v>
      </c>
      <c r="E52" s="230">
        <v>174</v>
      </c>
      <c r="F52" s="402">
        <v>601</v>
      </c>
      <c r="G52" s="406" t="s">
        <v>612</v>
      </c>
      <c r="H52" s="402" t="s">
        <v>613</v>
      </c>
      <c r="I52" s="402" t="s">
        <v>614</v>
      </c>
      <c r="J52" s="404">
        <v>146</v>
      </c>
      <c r="K52" s="21"/>
    </row>
    <row r="53" spans="1:14" s="20" customFormat="1" ht="27" x14ac:dyDescent="0.15">
      <c r="A53" s="462" t="s">
        <v>615</v>
      </c>
      <c r="B53" s="462"/>
      <c r="C53" s="266" t="s">
        <v>616</v>
      </c>
      <c r="D53" s="342"/>
      <c r="E53" s="230" t="s">
        <v>598</v>
      </c>
      <c r="F53" s="402" t="s">
        <v>598</v>
      </c>
      <c r="G53" s="402" t="s">
        <v>598</v>
      </c>
      <c r="H53" s="402">
        <v>101</v>
      </c>
      <c r="I53" s="402">
        <v>296</v>
      </c>
      <c r="J53" s="404">
        <v>432</v>
      </c>
    </row>
    <row r="54" spans="1:14" s="20" customFormat="1" ht="18" customHeight="1" x14ac:dyDescent="0.15">
      <c r="A54" s="68" t="s">
        <v>617</v>
      </c>
      <c r="B54" s="68"/>
      <c r="C54" s="69" t="s">
        <v>618</v>
      </c>
      <c r="D54" s="324">
        <v>27854</v>
      </c>
      <c r="E54" s="324">
        <v>63671</v>
      </c>
      <c r="F54" s="407">
        <v>75382</v>
      </c>
      <c r="G54" s="407">
        <v>80013</v>
      </c>
      <c r="H54" s="407">
        <v>88882</v>
      </c>
      <c r="I54" s="407">
        <v>90014</v>
      </c>
      <c r="J54" s="408">
        <v>81839</v>
      </c>
      <c r="K54" s="341"/>
      <c r="L54" s="341"/>
    </row>
  </sheetData>
  <mergeCells count="1">
    <mergeCell ref="A53:B53"/>
  </mergeCells>
  <phoneticPr fontId="2"/>
  <printOptions horizontalCentered="1"/>
  <pageMargins left="0.43307086614173229" right="0.35433070866141736" top="0.39370078740157483" bottom="0.15748031496062992" header="0.19685039370078741" footer="0.15748031496062992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6"/>
  <sheetViews>
    <sheetView showGridLines="0" workbookViewId="0">
      <selection activeCell="G30" sqref="G30"/>
    </sheetView>
  </sheetViews>
  <sheetFormatPr defaultColWidth="9" defaultRowHeight="12.75" x14ac:dyDescent="0.15"/>
  <cols>
    <col min="1" max="1" width="2.375" style="11" customWidth="1"/>
    <col min="2" max="2" width="3.25" style="15" customWidth="1"/>
    <col min="3" max="3" width="1.5" style="11" customWidth="1"/>
    <col min="4" max="4" width="43.875" style="11" customWidth="1"/>
    <col min="5" max="5" width="44.5" style="11" customWidth="1"/>
    <col min="6" max="7" width="16" style="11" customWidth="1"/>
    <col min="8" max="8" width="2.375" style="11" customWidth="1"/>
    <col min="9" max="16384" width="9" style="11"/>
  </cols>
  <sheetData>
    <row r="1" spans="1:21" s="22" customFormat="1" x14ac:dyDescent="0.15">
      <c r="A1" s="39" t="s">
        <v>74</v>
      </c>
      <c r="B1" s="40"/>
      <c r="C1" s="39"/>
      <c r="D1" s="39"/>
      <c r="E1" s="39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15">
      <c r="N2" s="8"/>
    </row>
    <row r="3" spans="1:21" x14ac:dyDescent="0.15">
      <c r="N3" s="8"/>
    </row>
    <row r="6" spans="1:21" ht="17.25" customHeight="1" x14ac:dyDescent="0.15">
      <c r="B6" s="41"/>
      <c r="C6" s="41"/>
      <c r="D6" s="41"/>
      <c r="E6" s="41"/>
    </row>
    <row r="7" spans="1:21" ht="17.25" customHeight="1" x14ac:dyDescent="0.15">
      <c r="B7" s="60" t="s">
        <v>0</v>
      </c>
      <c r="C7" s="58"/>
      <c r="D7" s="58" t="s">
        <v>72</v>
      </c>
      <c r="E7" s="61" t="s">
        <v>97</v>
      </c>
    </row>
    <row r="8" spans="1:21" s="93" customFormat="1" ht="17.25" customHeight="1" x14ac:dyDescent="0.15">
      <c r="B8" s="60" t="s">
        <v>235</v>
      </c>
      <c r="C8" s="109"/>
      <c r="D8" s="59" t="s">
        <v>288</v>
      </c>
      <c r="E8" s="110" t="s">
        <v>289</v>
      </c>
    </row>
    <row r="9" spans="1:21" s="93" customFormat="1" ht="17.25" customHeight="1" x14ac:dyDescent="0.15">
      <c r="B9" s="60" t="s">
        <v>237</v>
      </c>
      <c r="C9" s="109"/>
      <c r="D9" s="59" t="s">
        <v>236</v>
      </c>
      <c r="E9" s="110" t="s">
        <v>113</v>
      </c>
    </row>
    <row r="10" spans="1:21" ht="17.25" customHeight="1" x14ac:dyDescent="0.15">
      <c r="B10" s="60" t="s">
        <v>239</v>
      </c>
      <c r="C10" s="58"/>
      <c r="D10" s="59" t="s">
        <v>238</v>
      </c>
      <c r="E10" s="110" t="s">
        <v>279</v>
      </c>
    </row>
    <row r="11" spans="1:21" ht="17.25" customHeight="1" x14ac:dyDescent="0.15">
      <c r="B11" s="60" t="s">
        <v>240</v>
      </c>
      <c r="C11" s="58"/>
      <c r="D11" s="59" t="s">
        <v>269</v>
      </c>
      <c r="E11" s="110" t="s">
        <v>71</v>
      </c>
    </row>
    <row r="12" spans="1:21" ht="17.25" customHeight="1" x14ac:dyDescent="0.15">
      <c r="B12" s="60" t="s">
        <v>241</v>
      </c>
      <c r="C12" s="58"/>
      <c r="D12" s="59" t="s">
        <v>112</v>
      </c>
      <c r="E12" s="110" t="s">
        <v>82</v>
      </c>
    </row>
    <row r="13" spans="1:21" ht="17.25" customHeight="1" x14ac:dyDescent="0.15">
      <c r="B13" s="60" t="s">
        <v>242</v>
      </c>
      <c r="C13" s="58"/>
      <c r="D13" s="109" t="s">
        <v>73</v>
      </c>
      <c r="E13" s="110" t="s">
        <v>98</v>
      </c>
    </row>
    <row r="14" spans="1:21" ht="17.25" customHeight="1" x14ac:dyDescent="0.15">
      <c r="B14" s="60" t="s">
        <v>243</v>
      </c>
      <c r="C14" s="58"/>
      <c r="D14" s="59" t="s">
        <v>290</v>
      </c>
      <c r="E14" s="110" t="s">
        <v>292</v>
      </c>
    </row>
    <row r="15" spans="1:21" ht="17.25" customHeight="1" x14ac:dyDescent="0.15">
      <c r="B15" s="60" t="s">
        <v>244</v>
      </c>
      <c r="C15" s="58"/>
      <c r="D15" s="59" t="s">
        <v>692</v>
      </c>
      <c r="E15" s="110" t="s">
        <v>293</v>
      </c>
    </row>
    <row r="16" spans="1:21" ht="17.25" customHeight="1" x14ac:dyDescent="0.15">
      <c r="B16" s="60" t="s">
        <v>295</v>
      </c>
      <c r="C16" s="58"/>
      <c r="D16" s="109" t="s">
        <v>291</v>
      </c>
      <c r="E16" s="110" t="s">
        <v>294</v>
      </c>
    </row>
    <row r="17" spans="2:5" x14ac:dyDescent="0.15">
      <c r="B17" s="23"/>
      <c r="C17" s="25"/>
      <c r="D17" s="25"/>
      <c r="E17" s="24"/>
    </row>
    <row r="18" spans="2:5" x14ac:dyDescent="0.15">
      <c r="E18" s="14"/>
    </row>
    <row r="56" spans="1:1" x14ac:dyDescent="0.15">
      <c r="A56" s="90"/>
    </row>
  </sheetData>
  <phoneticPr fontId="2"/>
  <printOptions horizontalCentered="1"/>
  <pageMargins left="0" right="0" top="0.39370078740157483" bottom="0.39370078740157483" header="0.3149606299212598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4"/>
  <sheetViews>
    <sheetView showGridLines="0" topLeftCell="B1" zoomScaleNormal="100" workbookViewId="0">
      <selection activeCell="E47" sqref="E47"/>
    </sheetView>
  </sheetViews>
  <sheetFormatPr defaultColWidth="9" defaultRowHeight="12.75" x14ac:dyDescent="0.15"/>
  <cols>
    <col min="1" max="1" width="0.375" style="96" customWidth="1"/>
    <col min="2" max="2" width="1.25" style="96" customWidth="1"/>
    <col min="3" max="3" width="30.5" style="96" customWidth="1"/>
    <col min="4" max="4" width="10.25" style="117" bestFit="1" customWidth="1"/>
    <col min="5" max="5" width="61.75" style="96" customWidth="1"/>
    <col min="6" max="6" width="3.125" style="96" customWidth="1"/>
    <col min="7" max="16384" width="9" style="96"/>
  </cols>
  <sheetData>
    <row r="1" spans="1:6" s="116" customFormat="1" x14ac:dyDescent="0.15">
      <c r="A1" s="143" t="s">
        <v>160</v>
      </c>
      <c r="B1" s="143"/>
      <c r="C1" s="143"/>
      <c r="D1" s="144"/>
      <c r="E1" s="143"/>
      <c r="F1" s="115"/>
    </row>
    <row r="2" spans="1:6" x14ac:dyDescent="0.15">
      <c r="C2" s="157"/>
      <c r="E2" s="97" t="s">
        <v>355</v>
      </c>
    </row>
    <row r="3" spans="1:6" s="98" customFormat="1" ht="13.5" customHeight="1" x14ac:dyDescent="0.15">
      <c r="A3" s="449" t="s">
        <v>77</v>
      </c>
      <c r="B3" s="449"/>
      <c r="C3" s="449"/>
      <c r="D3" s="449"/>
      <c r="E3" s="449"/>
    </row>
    <row r="4" spans="1:6" s="99" customFormat="1" ht="6.75" customHeight="1" x14ac:dyDescent="0.15">
      <c r="B4" s="95"/>
      <c r="D4" s="122"/>
    </row>
    <row r="5" spans="1:6" s="98" customFormat="1" x14ac:dyDescent="0.15">
      <c r="B5" s="100"/>
      <c r="C5" s="120" t="s">
        <v>79</v>
      </c>
      <c r="D5" s="434" t="s">
        <v>131</v>
      </c>
      <c r="E5" s="435"/>
    </row>
    <row r="6" spans="1:6" s="98" customFormat="1" x14ac:dyDescent="0.15">
      <c r="B6" s="119"/>
      <c r="C6" s="125" t="s">
        <v>191</v>
      </c>
      <c r="D6" s="450" t="s">
        <v>78</v>
      </c>
      <c r="E6" s="451"/>
    </row>
    <row r="7" spans="1:6" s="98" customFormat="1" ht="15" customHeight="1" x14ac:dyDescent="0.15">
      <c r="B7" s="119"/>
      <c r="C7" s="126" t="s">
        <v>132</v>
      </c>
      <c r="D7" s="426" t="s">
        <v>287</v>
      </c>
      <c r="E7" s="427"/>
    </row>
    <row r="8" spans="1:6" s="98" customFormat="1" ht="12.75" customHeight="1" x14ac:dyDescent="0.15">
      <c r="B8" s="101"/>
      <c r="C8" s="126"/>
      <c r="D8" s="436" t="s">
        <v>214</v>
      </c>
      <c r="E8" s="439"/>
    </row>
    <row r="9" spans="1:6" s="98" customFormat="1" x14ac:dyDescent="0.15">
      <c r="B9" s="101"/>
      <c r="C9" s="126"/>
      <c r="D9" s="447" t="s">
        <v>267</v>
      </c>
      <c r="E9" s="448"/>
    </row>
    <row r="10" spans="1:6" s="98" customFormat="1" x14ac:dyDescent="0.15">
      <c r="B10" s="101"/>
      <c r="C10" s="104"/>
      <c r="D10" s="424" t="s">
        <v>263</v>
      </c>
      <c r="E10" s="425"/>
    </row>
    <row r="11" spans="1:6" s="98" customFormat="1" x14ac:dyDescent="0.15">
      <c r="B11" s="101"/>
      <c r="C11" s="126"/>
      <c r="D11" s="444" t="s">
        <v>265</v>
      </c>
      <c r="E11" s="445"/>
    </row>
    <row r="12" spans="1:6" s="98" customFormat="1" x14ac:dyDescent="0.15">
      <c r="B12" s="101"/>
      <c r="C12" s="152" t="s">
        <v>192</v>
      </c>
      <c r="D12" s="456" t="s">
        <v>188</v>
      </c>
      <c r="E12" s="457"/>
    </row>
    <row r="13" spans="1:6" s="98" customFormat="1" ht="15" customHeight="1" x14ac:dyDescent="0.15">
      <c r="B13" s="101"/>
      <c r="C13" s="104" t="s">
        <v>183</v>
      </c>
      <c r="D13" s="426" t="s">
        <v>189</v>
      </c>
      <c r="E13" s="427"/>
    </row>
    <row r="14" spans="1:6" s="98" customFormat="1" x14ac:dyDescent="0.15">
      <c r="B14" s="101"/>
      <c r="C14" s="152" t="s">
        <v>184</v>
      </c>
      <c r="D14" s="424" t="s">
        <v>186</v>
      </c>
      <c r="E14" s="425"/>
    </row>
    <row r="15" spans="1:6" s="98" customFormat="1" ht="15" customHeight="1" x14ac:dyDescent="0.15">
      <c r="B15" s="103"/>
      <c r="C15" s="127" t="s">
        <v>185</v>
      </c>
      <c r="D15" s="460" t="s">
        <v>187</v>
      </c>
      <c r="E15" s="461"/>
    </row>
    <row r="16" spans="1:6" s="98" customFormat="1" ht="12" customHeight="1" x14ac:dyDescent="0.15">
      <c r="B16" s="99"/>
      <c r="C16" s="454" t="s">
        <v>356</v>
      </c>
      <c r="D16" s="454"/>
      <c r="E16" s="454"/>
    </row>
    <row r="17" spans="2:7" s="98" customFormat="1" ht="12" customHeight="1" x14ac:dyDescent="0.15">
      <c r="B17" s="99"/>
      <c r="C17" s="455" t="s">
        <v>133</v>
      </c>
      <c r="D17" s="455"/>
      <c r="E17" s="455"/>
    </row>
    <row r="18" spans="2:7" s="98" customFormat="1" ht="7.5" customHeight="1" x14ac:dyDescent="0.15">
      <c r="B18" s="95"/>
      <c r="C18" s="92"/>
      <c r="D18" s="111"/>
      <c r="E18" s="104"/>
    </row>
    <row r="19" spans="2:7" s="98" customFormat="1" x14ac:dyDescent="0.15">
      <c r="B19" s="449" t="s">
        <v>129</v>
      </c>
      <c r="C19" s="449"/>
      <c r="D19" s="449"/>
      <c r="E19" s="449"/>
    </row>
    <row r="20" spans="2:7" s="98" customFormat="1" ht="7.5" customHeight="1" x14ac:dyDescent="0.15">
      <c r="B20" s="95"/>
      <c r="C20" s="92"/>
      <c r="D20" s="111"/>
      <c r="E20" s="104"/>
    </row>
    <row r="21" spans="2:7" s="98" customFormat="1" x14ac:dyDescent="0.15">
      <c r="B21" s="100"/>
      <c r="C21" s="120" t="s">
        <v>81</v>
      </c>
      <c r="D21" s="434" t="s">
        <v>131</v>
      </c>
      <c r="E21" s="435"/>
    </row>
    <row r="22" spans="2:7" s="98" customFormat="1" x14ac:dyDescent="0.15">
      <c r="B22" s="119"/>
      <c r="C22" s="243" t="s">
        <v>75</v>
      </c>
      <c r="D22" s="456" t="s">
        <v>86</v>
      </c>
      <c r="E22" s="457"/>
    </row>
    <row r="23" spans="2:7" s="98" customFormat="1" ht="15" customHeight="1" x14ac:dyDescent="0.15">
      <c r="B23" s="119"/>
      <c r="C23" s="128" t="s">
        <v>278</v>
      </c>
      <c r="D23" s="426" t="s">
        <v>134</v>
      </c>
      <c r="E23" s="427"/>
    </row>
    <row r="24" spans="2:7" s="98" customFormat="1" x14ac:dyDescent="0.15">
      <c r="B24" s="119"/>
      <c r="C24" s="244" t="s">
        <v>76</v>
      </c>
      <c r="D24" s="456" t="s">
        <v>80</v>
      </c>
      <c r="E24" s="457"/>
    </row>
    <row r="25" spans="2:7" s="98" customFormat="1" ht="15" customHeight="1" x14ac:dyDescent="0.15">
      <c r="B25" s="119"/>
      <c r="C25" s="126" t="s">
        <v>135</v>
      </c>
      <c r="D25" s="426" t="s">
        <v>136</v>
      </c>
      <c r="E25" s="427"/>
    </row>
    <row r="26" spans="2:7" s="98" customFormat="1" ht="31.15" customHeight="1" x14ac:dyDescent="0.15">
      <c r="B26" s="119"/>
      <c r="C26" s="129"/>
      <c r="D26" s="458" t="s">
        <v>357</v>
      </c>
      <c r="E26" s="459"/>
    </row>
    <row r="27" spans="2:7" s="98" customFormat="1" ht="13.5" x14ac:dyDescent="0.15">
      <c r="B27" s="103"/>
      <c r="C27" s="130"/>
      <c r="D27" s="452" t="s">
        <v>358</v>
      </c>
      <c r="E27" s="453"/>
      <c r="G27" s="223"/>
    </row>
    <row r="28" spans="2:7" s="98" customFormat="1" ht="13.5" x14ac:dyDescent="0.15">
      <c r="B28" s="99"/>
      <c r="C28" s="432" t="s">
        <v>360</v>
      </c>
      <c r="D28" s="432"/>
      <c r="E28" s="432"/>
      <c r="G28" s="223"/>
    </row>
    <row r="29" spans="2:7" s="98" customFormat="1" ht="7.5" customHeight="1" x14ac:dyDescent="0.15">
      <c r="B29" s="95"/>
      <c r="D29" s="111"/>
      <c r="E29" s="104"/>
    </row>
    <row r="30" spans="2:7" s="98" customFormat="1" ht="13.5" customHeight="1" x14ac:dyDescent="0.15">
      <c r="B30" s="428" t="s">
        <v>137</v>
      </c>
      <c r="C30" s="429"/>
      <c r="D30" s="429"/>
      <c r="E30" s="429"/>
    </row>
    <row r="31" spans="2:7" s="98" customFormat="1" ht="7.5" customHeight="1" x14ac:dyDescent="0.15">
      <c r="B31" s="95"/>
      <c r="C31" s="105"/>
      <c r="D31" s="112"/>
      <c r="E31" s="122"/>
    </row>
    <row r="32" spans="2:7" s="98" customFormat="1" ht="13.5" customHeight="1" x14ac:dyDescent="0.15">
      <c r="B32" s="124"/>
      <c r="C32" s="120" t="s">
        <v>81</v>
      </c>
      <c r="D32" s="434" t="s">
        <v>131</v>
      </c>
      <c r="E32" s="435"/>
    </row>
    <row r="33" spans="1:5" s="98" customFormat="1" ht="14.25" customHeight="1" x14ac:dyDescent="0.15">
      <c r="B33" s="118"/>
      <c r="C33" s="131" t="s">
        <v>138</v>
      </c>
      <c r="D33" s="424" t="s">
        <v>169</v>
      </c>
      <c r="E33" s="425"/>
    </row>
    <row r="34" spans="1:5" s="98" customFormat="1" ht="15" customHeight="1" x14ac:dyDescent="0.15">
      <c r="B34" s="118"/>
      <c r="C34" s="154" t="s">
        <v>166</v>
      </c>
      <c r="D34" s="444" t="s">
        <v>179</v>
      </c>
      <c r="E34" s="445"/>
    </row>
    <row r="35" spans="1:5" s="98" customFormat="1" ht="14.25" customHeight="1" x14ac:dyDescent="0.15">
      <c r="B35" s="118"/>
      <c r="C35" s="153"/>
      <c r="D35" s="149" t="s">
        <v>250</v>
      </c>
      <c r="E35" s="134"/>
    </row>
    <row r="36" spans="1:5" s="98" customFormat="1" ht="14.25" customHeight="1" x14ac:dyDescent="0.15">
      <c r="B36" s="114"/>
      <c r="C36" s="155"/>
      <c r="D36" s="150" t="s">
        <v>359</v>
      </c>
      <c r="E36" s="151"/>
    </row>
    <row r="37" spans="1:5" s="98" customFormat="1" ht="13.5" x14ac:dyDescent="0.15">
      <c r="B37" s="106"/>
      <c r="C37" s="442" t="s">
        <v>251</v>
      </c>
      <c r="D37" s="443"/>
      <c r="E37" s="443"/>
    </row>
    <row r="38" spans="1:5" s="98" customFormat="1" ht="6" customHeight="1" x14ac:dyDescent="0.15">
      <c r="B38" s="106"/>
      <c r="C38" s="446"/>
      <c r="D38" s="446"/>
      <c r="E38" s="446"/>
    </row>
    <row r="39" spans="1:5" s="98" customFormat="1" ht="12.75" customHeight="1" x14ac:dyDescent="0.15">
      <c r="A39" s="104"/>
      <c r="B39" s="429" t="s">
        <v>170</v>
      </c>
      <c r="C39" s="429"/>
      <c r="D39" s="429"/>
      <c r="E39" s="429"/>
    </row>
    <row r="40" spans="1:5" s="98" customFormat="1" ht="7.5" customHeight="1" x14ac:dyDescent="0.15">
      <c r="A40" s="107"/>
      <c r="B40" s="95"/>
      <c r="C40" s="107"/>
      <c r="D40" s="112"/>
      <c r="E40" s="107"/>
    </row>
    <row r="41" spans="1:5" s="98" customFormat="1" x14ac:dyDescent="0.15">
      <c r="A41" s="107"/>
      <c r="B41" s="100"/>
      <c r="C41" s="120" t="s">
        <v>81</v>
      </c>
      <c r="D41" s="434" t="s">
        <v>131</v>
      </c>
      <c r="E41" s="435"/>
    </row>
    <row r="42" spans="1:5" s="98" customFormat="1" ht="13.5" customHeight="1" x14ac:dyDescent="0.15">
      <c r="A42" s="104"/>
      <c r="B42" s="119"/>
      <c r="C42" s="138" t="s">
        <v>194</v>
      </c>
      <c r="D42" s="424" t="s">
        <v>139</v>
      </c>
      <c r="E42" s="425"/>
    </row>
    <row r="43" spans="1:5" s="98" customFormat="1" ht="15" customHeight="1" x14ac:dyDescent="0.15">
      <c r="A43" s="104"/>
      <c r="B43" s="119"/>
      <c r="C43" s="132" t="s">
        <v>126</v>
      </c>
      <c r="D43" s="133" t="s">
        <v>140</v>
      </c>
      <c r="E43" s="134"/>
    </row>
    <row r="44" spans="1:5" s="98" customFormat="1" ht="13.5" customHeight="1" x14ac:dyDescent="0.15">
      <c r="A44" s="104"/>
      <c r="B44" s="119"/>
      <c r="C44" s="138" t="s">
        <v>193</v>
      </c>
      <c r="D44" s="135" t="s">
        <v>141</v>
      </c>
      <c r="E44" s="134"/>
    </row>
    <row r="45" spans="1:5" s="98" customFormat="1" ht="13.5" x14ac:dyDescent="0.15">
      <c r="A45" s="104"/>
      <c r="B45" s="119"/>
      <c r="C45" s="165" t="s">
        <v>127</v>
      </c>
      <c r="D45" s="145" t="s">
        <v>142</v>
      </c>
      <c r="E45" s="134"/>
    </row>
    <row r="46" spans="1:5" s="98" customFormat="1" x14ac:dyDescent="0.15">
      <c r="A46" s="104"/>
      <c r="B46" s="119"/>
      <c r="C46" s="147" t="s">
        <v>143</v>
      </c>
      <c r="D46" s="133" t="s">
        <v>252</v>
      </c>
      <c r="E46" s="134"/>
    </row>
    <row r="47" spans="1:5" s="98" customFormat="1" ht="25.5" x14ac:dyDescent="0.15">
      <c r="A47" s="104"/>
      <c r="B47" s="119"/>
      <c r="C47" s="136" t="s">
        <v>167</v>
      </c>
      <c r="D47" s="145" t="s">
        <v>253</v>
      </c>
      <c r="E47" s="146"/>
    </row>
    <row r="48" spans="1:5" s="98" customFormat="1" ht="13.5" customHeight="1" x14ac:dyDescent="0.15">
      <c r="A48" s="104"/>
      <c r="B48" s="119"/>
      <c r="C48" s="138" t="s">
        <v>70</v>
      </c>
      <c r="D48" s="422" t="s">
        <v>254</v>
      </c>
      <c r="E48" s="423"/>
    </row>
    <row r="49" spans="1:5" s="98" customFormat="1" ht="15" customHeight="1" x14ac:dyDescent="0.15">
      <c r="A49" s="104"/>
      <c r="B49" s="119"/>
      <c r="C49" s="136" t="s">
        <v>144</v>
      </c>
      <c r="D49" s="426" t="s">
        <v>255</v>
      </c>
      <c r="E49" s="427"/>
    </row>
    <row r="50" spans="1:5" s="98" customFormat="1" ht="13.5" customHeight="1" x14ac:dyDescent="0.15">
      <c r="A50" s="104"/>
      <c r="B50" s="119"/>
      <c r="C50" s="245" t="s">
        <v>145</v>
      </c>
      <c r="D50" s="422" t="s">
        <v>256</v>
      </c>
      <c r="E50" s="423"/>
    </row>
    <row r="51" spans="1:5" s="98" customFormat="1" ht="15" customHeight="1" x14ac:dyDescent="0.15">
      <c r="A51" s="104"/>
      <c r="B51" s="121"/>
      <c r="C51" s="137" t="s">
        <v>128</v>
      </c>
      <c r="D51" s="430" t="s">
        <v>257</v>
      </c>
      <c r="E51" s="431"/>
    </row>
    <row r="52" spans="1:5" s="98" customFormat="1" ht="7.5" customHeight="1" x14ac:dyDescent="0.15">
      <c r="B52" s="99"/>
      <c r="C52" s="106"/>
      <c r="D52" s="111"/>
      <c r="E52" s="102"/>
    </row>
    <row r="53" spans="1:5" s="104" customFormat="1" ht="12.75" customHeight="1" x14ac:dyDescent="0.15">
      <c r="B53" s="428" t="s">
        <v>146</v>
      </c>
      <c r="C53" s="429"/>
      <c r="D53" s="429"/>
      <c r="E53" s="429"/>
    </row>
    <row r="54" spans="1:5" s="107" customFormat="1" ht="7.5" customHeight="1" x14ac:dyDescent="0.15">
      <c r="B54" s="95"/>
      <c r="D54" s="112"/>
      <c r="E54" s="122"/>
    </row>
    <row r="55" spans="1:5" s="107" customFormat="1" x14ac:dyDescent="0.15">
      <c r="B55" s="100"/>
      <c r="C55" s="120" t="s">
        <v>81</v>
      </c>
      <c r="D55" s="434" t="s">
        <v>131</v>
      </c>
      <c r="E55" s="435"/>
    </row>
    <row r="56" spans="1:5" s="104" customFormat="1" ht="12.75" customHeight="1" x14ac:dyDescent="0.15">
      <c r="B56" s="113"/>
      <c r="C56" s="138" t="s">
        <v>147</v>
      </c>
      <c r="D56" s="436" t="s">
        <v>148</v>
      </c>
      <c r="E56" s="437"/>
    </row>
    <row r="57" spans="1:5" s="104" customFormat="1" ht="12.95" customHeight="1" x14ac:dyDescent="0.15">
      <c r="B57" s="113"/>
      <c r="C57" s="136" t="s">
        <v>149</v>
      </c>
      <c r="D57" s="426" t="s">
        <v>266</v>
      </c>
      <c r="E57" s="427"/>
    </row>
    <row r="58" spans="1:5" s="104" customFormat="1" ht="12.75" customHeight="1" x14ac:dyDescent="0.15">
      <c r="B58" s="113"/>
      <c r="C58" s="246" t="s">
        <v>150</v>
      </c>
      <c r="D58" s="436" t="s">
        <v>151</v>
      </c>
      <c r="E58" s="439"/>
    </row>
    <row r="59" spans="1:5" s="104" customFormat="1" ht="12.95" customHeight="1" x14ac:dyDescent="0.15">
      <c r="B59" s="113"/>
      <c r="C59" s="136" t="s">
        <v>152</v>
      </c>
      <c r="D59" s="426" t="s">
        <v>161</v>
      </c>
      <c r="E59" s="427"/>
    </row>
    <row r="60" spans="1:5" s="104" customFormat="1" ht="12.75" customHeight="1" x14ac:dyDescent="0.15">
      <c r="B60" s="113"/>
      <c r="C60" s="138" t="s">
        <v>116</v>
      </c>
      <c r="D60" s="436" t="s">
        <v>195</v>
      </c>
      <c r="E60" s="439"/>
    </row>
    <row r="61" spans="1:5" s="104" customFormat="1" ht="12.95" customHeight="1" x14ac:dyDescent="0.15">
      <c r="A61" s="123"/>
      <c r="B61" s="113"/>
      <c r="C61" s="139" t="s">
        <v>225</v>
      </c>
      <c r="D61" s="426" t="s">
        <v>226</v>
      </c>
      <c r="E61" s="427"/>
    </row>
    <row r="62" spans="1:5" s="104" customFormat="1" ht="12.75" customHeight="1" x14ac:dyDescent="0.15">
      <c r="B62" s="113"/>
      <c r="C62" s="246" t="s">
        <v>68</v>
      </c>
      <c r="D62" s="438" t="s">
        <v>153</v>
      </c>
      <c r="E62" s="423"/>
    </row>
    <row r="63" spans="1:5" s="104" customFormat="1" ht="12.95" customHeight="1" x14ac:dyDescent="0.15">
      <c r="B63" s="113"/>
      <c r="C63" s="139" t="s">
        <v>154</v>
      </c>
      <c r="D63" s="426" t="s">
        <v>155</v>
      </c>
      <c r="E63" s="427"/>
    </row>
    <row r="64" spans="1:5" s="104" customFormat="1" ht="12.75" customHeight="1" x14ac:dyDescent="0.15">
      <c r="B64" s="113"/>
      <c r="C64" s="158" t="s">
        <v>69</v>
      </c>
      <c r="D64" s="438" t="s">
        <v>213</v>
      </c>
      <c r="E64" s="423"/>
    </row>
    <row r="65" spans="2:5" s="104" customFormat="1" ht="12.95" customHeight="1" x14ac:dyDescent="0.15">
      <c r="B65" s="113"/>
      <c r="C65" s="139" t="s">
        <v>156</v>
      </c>
      <c r="D65" s="426" t="s">
        <v>219</v>
      </c>
      <c r="E65" s="427"/>
    </row>
    <row r="66" spans="2:5" s="104" customFormat="1" ht="12.75" customHeight="1" x14ac:dyDescent="0.15">
      <c r="B66" s="113"/>
      <c r="C66" s="140" t="s">
        <v>162</v>
      </c>
      <c r="D66" s="438" t="s">
        <v>157</v>
      </c>
      <c r="E66" s="423"/>
    </row>
    <row r="67" spans="2:5" s="104" customFormat="1" ht="12.95" customHeight="1" x14ac:dyDescent="0.15">
      <c r="B67" s="113"/>
      <c r="C67" s="139" t="s">
        <v>222</v>
      </c>
      <c r="D67" s="422" t="s">
        <v>223</v>
      </c>
      <c r="E67" s="423"/>
    </row>
    <row r="68" spans="2:5" s="104" customFormat="1" ht="12.75" customHeight="1" x14ac:dyDescent="0.15">
      <c r="B68" s="113"/>
      <c r="C68" s="141" t="s">
        <v>181</v>
      </c>
      <c r="D68" s="438" t="s">
        <v>182</v>
      </c>
      <c r="E68" s="423"/>
    </row>
    <row r="69" spans="2:5" s="104" customFormat="1" ht="12.95" customHeight="1" x14ac:dyDescent="0.15">
      <c r="B69" s="113"/>
      <c r="C69" s="148" t="s">
        <v>224</v>
      </c>
      <c r="D69" s="422" t="s">
        <v>205</v>
      </c>
      <c r="E69" s="423"/>
    </row>
    <row r="70" spans="2:5" s="104" customFormat="1" ht="12.75" customHeight="1" x14ac:dyDescent="0.15">
      <c r="B70" s="113"/>
      <c r="C70" s="141" t="s">
        <v>158</v>
      </c>
      <c r="D70" s="438" t="s">
        <v>130</v>
      </c>
      <c r="E70" s="423"/>
    </row>
    <row r="71" spans="2:5" s="104" customFormat="1" ht="12.95" customHeight="1" x14ac:dyDescent="0.15">
      <c r="B71" s="108"/>
      <c r="C71" s="142" t="s">
        <v>220</v>
      </c>
      <c r="D71" s="440" t="s">
        <v>221</v>
      </c>
      <c r="E71" s="441"/>
    </row>
    <row r="72" spans="2:5" ht="14.25" customHeight="1" x14ac:dyDescent="0.15">
      <c r="C72" s="433" t="s">
        <v>159</v>
      </c>
      <c r="D72" s="433"/>
      <c r="E72" s="433"/>
    </row>
    <row r="73" spans="2:5" x14ac:dyDescent="0.15">
      <c r="C73" s="6"/>
    </row>
    <row r="74" spans="2:5" x14ac:dyDescent="0.15">
      <c r="C74" s="92"/>
    </row>
  </sheetData>
  <mergeCells count="55">
    <mergeCell ref="D27:E27"/>
    <mergeCell ref="D10:E10"/>
    <mergeCell ref="D11:E11"/>
    <mergeCell ref="C16:E16"/>
    <mergeCell ref="C17:E17"/>
    <mergeCell ref="B19:E19"/>
    <mergeCell ref="D21:E21"/>
    <mergeCell ref="D22:E22"/>
    <mergeCell ref="D23:E23"/>
    <mergeCell ref="D12:E12"/>
    <mergeCell ref="D13:E13"/>
    <mergeCell ref="D24:E24"/>
    <mergeCell ref="D25:E25"/>
    <mergeCell ref="D26:E26"/>
    <mergeCell ref="D14:E14"/>
    <mergeCell ref="D15:E15"/>
    <mergeCell ref="D9:E9"/>
    <mergeCell ref="A3:E3"/>
    <mergeCell ref="D5:E5"/>
    <mergeCell ref="D6:E6"/>
    <mergeCell ref="D7:E7"/>
    <mergeCell ref="D8:E8"/>
    <mergeCell ref="B39:E39"/>
    <mergeCell ref="D41:E41"/>
    <mergeCell ref="C37:E37"/>
    <mergeCell ref="B30:E30"/>
    <mergeCell ref="D32:E32"/>
    <mergeCell ref="D33:E33"/>
    <mergeCell ref="D34:E34"/>
    <mergeCell ref="C38:E38"/>
    <mergeCell ref="C28:E28"/>
    <mergeCell ref="C72:E72"/>
    <mergeCell ref="D65:E65"/>
    <mergeCell ref="D55:E55"/>
    <mergeCell ref="D56:E56"/>
    <mergeCell ref="D57:E57"/>
    <mergeCell ref="D62:E62"/>
    <mergeCell ref="D63:E63"/>
    <mergeCell ref="D64:E64"/>
    <mergeCell ref="D66:E66"/>
    <mergeCell ref="D58:E58"/>
    <mergeCell ref="D59:E59"/>
    <mergeCell ref="D60:E60"/>
    <mergeCell ref="D70:E70"/>
    <mergeCell ref="D71:E71"/>
    <mergeCell ref="D68:E68"/>
    <mergeCell ref="D69:E69"/>
    <mergeCell ref="D42:E42"/>
    <mergeCell ref="D67:E67"/>
    <mergeCell ref="D61:E61"/>
    <mergeCell ref="D50:E50"/>
    <mergeCell ref="B53:E53"/>
    <mergeCell ref="D48:E48"/>
    <mergeCell ref="D49:E49"/>
    <mergeCell ref="D51:E51"/>
  </mergeCells>
  <phoneticPr fontId="2"/>
  <printOptions horizontalCentered="1"/>
  <pageMargins left="0.15748031496062992" right="0.15748031496062992" top="0.3" bottom="0.15748031496062992" header="0.15748031496062992" footer="0.13"/>
  <pageSetup paperSize="9" scale="95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1"/>
  <sheetViews>
    <sheetView showGridLines="0" defaultGridColor="0" colorId="22" workbookViewId="0">
      <selection activeCell="C34" sqref="C34"/>
    </sheetView>
  </sheetViews>
  <sheetFormatPr defaultColWidth="9" defaultRowHeight="12.75" x14ac:dyDescent="0.15"/>
  <cols>
    <col min="1" max="1" width="1.625" style="7" customWidth="1"/>
    <col min="2" max="2" width="10.875" style="7" customWidth="1"/>
    <col min="3" max="3" width="100.5" style="7" customWidth="1"/>
    <col min="4" max="16384" width="9" style="7"/>
  </cols>
  <sheetData>
    <row r="1" spans="1:13" s="83" customFormat="1" x14ac:dyDescent="0.15">
      <c r="A1" s="42" t="s">
        <v>296</v>
      </c>
      <c r="B1" s="81"/>
      <c r="C1" s="81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/>
    <row r="3" spans="1:13" x14ac:dyDescent="0.15">
      <c r="B3" s="267" t="s">
        <v>297</v>
      </c>
      <c r="C3" s="268"/>
    </row>
    <row r="4" spans="1:13" s="93" customFormat="1" x14ac:dyDescent="0.15">
      <c r="B4" s="269">
        <v>17777</v>
      </c>
      <c r="C4" s="270" t="s">
        <v>298</v>
      </c>
    </row>
    <row r="5" spans="1:13" x14ac:dyDescent="0.15">
      <c r="B5" s="271">
        <v>29526</v>
      </c>
      <c r="C5" s="109" t="s">
        <v>299</v>
      </c>
    </row>
    <row r="6" spans="1:13" s="25" customFormat="1" x14ac:dyDescent="0.15">
      <c r="B6" s="271">
        <v>37591</v>
      </c>
      <c r="C6" s="109" t="s">
        <v>300</v>
      </c>
    </row>
    <row r="7" spans="1:13" s="25" customFormat="1" x14ac:dyDescent="0.15">
      <c r="B7" s="271">
        <v>38047</v>
      </c>
      <c r="C7" s="109" t="s">
        <v>301</v>
      </c>
    </row>
    <row r="8" spans="1:13" ht="30" customHeight="1" x14ac:dyDescent="0.15">
      <c r="B8" s="271">
        <v>38626</v>
      </c>
      <c r="C8" s="272" t="s">
        <v>302</v>
      </c>
    </row>
    <row r="9" spans="1:13" x14ac:dyDescent="0.15">
      <c r="B9" s="271">
        <v>38991</v>
      </c>
      <c r="C9" s="109" t="s">
        <v>303</v>
      </c>
    </row>
    <row r="10" spans="1:13" s="25" customFormat="1" x14ac:dyDescent="0.15">
      <c r="B10" s="271">
        <v>39173</v>
      </c>
      <c r="C10" s="109" t="s">
        <v>304</v>
      </c>
    </row>
    <row r="11" spans="1:13" x14ac:dyDescent="0.15">
      <c r="B11" s="269">
        <v>39295</v>
      </c>
      <c r="C11" s="73" t="s">
        <v>305</v>
      </c>
    </row>
    <row r="12" spans="1:13" x14ac:dyDescent="0.15">
      <c r="B12" s="269"/>
      <c r="C12" s="72" t="s">
        <v>706</v>
      </c>
    </row>
    <row r="13" spans="1:13" s="25" customFormat="1" x14ac:dyDescent="0.15">
      <c r="B13" s="271">
        <v>39479</v>
      </c>
      <c r="C13" s="109" t="s">
        <v>306</v>
      </c>
    </row>
    <row r="14" spans="1:13" s="25" customFormat="1" x14ac:dyDescent="0.15">
      <c r="B14" s="271">
        <v>39722</v>
      </c>
      <c r="C14" s="109" t="s">
        <v>307</v>
      </c>
    </row>
    <row r="15" spans="1:13" s="25" customFormat="1" x14ac:dyDescent="0.15">
      <c r="B15" s="273">
        <v>39753</v>
      </c>
      <c r="C15" s="274" t="s">
        <v>308</v>
      </c>
    </row>
    <row r="16" spans="1:13" s="25" customFormat="1" x14ac:dyDescent="0.15">
      <c r="B16" s="271">
        <v>39845</v>
      </c>
      <c r="C16" s="109" t="s">
        <v>309</v>
      </c>
    </row>
    <row r="17" spans="2:3" x14ac:dyDescent="0.15">
      <c r="B17" s="273">
        <v>39904</v>
      </c>
      <c r="C17" s="272" t="s">
        <v>310</v>
      </c>
    </row>
    <row r="18" spans="2:3" x14ac:dyDescent="0.15">
      <c r="B18" s="269">
        <v>40087</v>
      </c>
      <c r="C18" s="275" t="s">
        <v>311</v>
      </c>
    </row>
    <row r="19" spans="2:3" ht="13.5" customHeight="1" x14ac:dyDescent="0.15">
      <c r="B19" s="271">
        <v>40179</v>
      </c>
      <c r="C19" s="59" t="s">
        <v>312</v>
      </c>
    </row>
    <row r="20" spans="2:3" s="25" customFormat="1" ht="13.5" customHeight="1" x14ac:dyDescent="0.15">
      <c r="B20" s="271">
        <v>40299</v>
      </c>
      <c r="C20" s="59" t="s">
        <v>313</v>
      </c>
    </row>
    <row r="21" spans="2:3" ht="13.5" customHeight="1" x14ac:dyDescent="0.15">
      <c r="B21" s="276">
        <v>40330</v>
      </c>
      <c r="C21" s="277" t="s">
        <v>314</v>
      </c>
    </row>
    <row r="22" spans="2:3" ht="13.5" customHeight="1" x14ac:dyDescent="0.15">
      <c r="B22" s="276">
        <v>40452</v>
      </c>
      <c r="C22" s="277" t="s">
        <v>315</v>
      </c>
    </row>
    <row r="23" spans="2:3" x14ac:dyDescent="0.15">
      <c r="B23" s="276">
        <v>40909</v>
      </c>
      <c r="C23" s="277" t="s">
        <v>316</v>
      </c>
    </row>
    <row r="24" spans="2:3" x14ac:dyDescent="0.15">
      <c r="B24" s="278">
        <v>41548</v>
      </c>
      <c r="C24" s="279" t="s">
        <v>317</v>
      </c>
    </row>
    <row r="25" spans="2:3" x14ac:dyDescent="0.15">
      <c r="B25" s="278">
        <v>41579</v>
      </c>
      <c r="C25" s="280" t="s">
        <v>318</v>
      </c>
    </row>
    <row r="26" spans="2:3" x14ac:dyDescent="0.15">
      <c r="B26" s="278">
        <v>42156</v>
      </c>
      <c r="C26" s="279" t="s">
        <v>319</v>
      </c>
    </row>
    <row r="27" spans="2:3" x14ac:dyDescent="0.15">
      <c r="B27" s="278">
        <v>42522</v>
      </c>
      <c r="C27" s="279" t="s">
        <v>320</v>
      </c>
    </row>
    <row r="28" spans="2:3" x14ac:dyDescent="0.15">
      <c r="B28" s="278">
        <v>42675</v>
      </c>
      <c r="C28" s="279" t="s">
        <v>321</v>
      </c>
    </row>
    <row r="29" spans="2:3" x14ac:dyDescent="0.15">
      <c r="B29" s="278">
        <v>42826</v>
      </c>
      <c r="C29" s="279" t="s">
        <v>322</v>
      </c>
    </row>
    <row r="30" spans="2:3" x14ac:dyDescent="0.15">
      <c r="B30" s="278">
        <v>43374</v>
      </c>
      <c r="C30" s="281" t="s">
        <v>323</v>
      </c>
    </row>
    <row r="31" spans="2:3" x14ac:dyDescent="0.15">
      <c r="B31" s="278">
        <v>44655</v>
      </c>
      <c r="C31" s="281" t="s">
        <v>324</v>
      </c>
    </row>
    <row r="33" spans="1:3" x14ac:dyDescent="0.15">
      <c r="B33" s="282" t="s">
        <v>325</v>
      </c>
      <c r="C33" s="268"/>
    </row>
    <row r="34" spans="1:3" s="93" customFormat="1" ht="13.5" customHeight="1" x14ac:dyDescent="0.15">
      <c r="B34" s="283">
        <v>17777</v>
      </c>
      <c r="C34" s="270" t="s">
        <v>326</v>
      </c>
    </row>
    <row r="35" spans="1:3" ht="13.5" customHeight="1" x14ac:dyDescent="0.15">
      <c r="B35" s="283">
        <v>29526</v>
      </c>
      <c r="C35" s="110" t="s">
        <v>327</v>
      </c>
    </row>
    <row r="36" spans="1:3" s="25" customFormat="1" ht="13.5" customHeight="1" x14ac:dyDescent="0.15">
      <c r="B36" s="283">
        <v>37591</v>
      </c>
      <c r="C36" s="110" t="s">
        <v>328</v>
      </c>
    </row>
    <row r="37" spans="1:3" s="25" customFormat="1" ht="13.5" customHeight="1" x14ac:dyDescent="0.15">
      <c r="B37" s="283">
        <v>38047</v>
      </c>
      <c r="C37" s="110" t="s">
        <v>329</v>
      </c>
    </row>
    <row r="38" spans="1:3" ht="29.25" customHeight="1" x14ac:dyDescent="0.15">
      <c r="B38" s="285">
        <v>38626</v>
      </c>
      <c r="C38" s="274" t="s">
        <v>330</v>
      </c>
    </row>
    <row r="39" spans="1:3" ht="13.5" customHeight="1" x14ac:dyDescent="0.15">
      <c r="B39" s="283">
        <v>38991</v>
      </c>
      <c r="C39" s="110" t="s">
        <v>331</v>
      </c>
    </row>
    <row r="40" spans="1:3" s="25" customFormat="1" ht="13.5" customHeight="1" x14ac:dyDescent="0.15">
      <c r="B40" s="283">
        <v>39173</v>
      </c>
      <c r="C40" s="110" t="s">
        <v>332</v>
      </c>
    </row>
    <row r="41" spans="1:3" ht="13.5" customHeight="1" x14ac:dyDescent="0.15">
      <c r="B41" s="283">
        <v>39295</v>
      </c>
      <c r="C41" s="284" t="s">
        <v>333</v>
      </c>
    </row>
    <row r="42" spans="1:3" ht="13.5" customHeight="1" x14ac:dyDescent="0.15">
      <c r="A42" s="93"/>
      <c r="B42" s="286"/>
      <c r="C42" s="95" t="s">
        <v>334</v>
      </c>
    </row>
    <row r="43" spans="1:3" s="25" customFormat="1" ht="13.5" customHeight="1" x14ac:dyDescent="0.15">
      <c r="B43" s="283">
        <v>39479</v>
      </c>
      <c r="C43" s="110" t="s">
        <v>335</v>
      </c>
    </row>
    <row r="44" spans="1:3" s="25" customFormat="1" ht="13.5" customHeight="1" x14ac:dyDescent="0.15">
      <c r="B44" s="283">
        <v>39722</v>
      </c>
      <c r="C44" s="110" t="s">
        <v>336</v>
      </c>
    </row>
    <row r="45" spans="1:3" s="25" customFormat="1" ht="13.5" customHeight="1" x14ac:dyDescent="0.15">
      <c r="B45" s="283">
        <v>39753</v>
      </c>
      <c r="C45" s="274" t="s">
        <v>337</v>
      </c>
    </row>
    <row r="46" spans="1:3" s="25" customFormat="1" ht="13.5" customHeight="1" x14ac:dyDescent="0.15">
      <c r="B46" s="283">
        <v>39845</v>
      </c>
      <c r="C46" s="110" t="s">
        <v>338</v>
      </c>
    </row>
    <row r="47" spans="1:3" ht="13.5" customHeight="1" x14ac:dyDescent="0.15">
      <c r="B47" s="283">
        <v>39904</v>
      </c>
      <c r="C47" s="274" t="s">
        <v>339</v>
      </c>
    </row>
    <row r="48" spans="1:3" ht="13.5" customHeight="1" x14ac:dyDescent="0.15">
      <c r="B48" s="283">
        <v>40087</v>
      </c>
      <c r="C48" s="95" t="s">
        <v>340</v>
      </c>
    </row>
    <row r="49" spans="2:3" ht="13.5" customHeight="1" x14ac:dyDescent="0.15">
      <c r="B49" s="283">
        <v>40179</v>
      </c>
      <c r="C49" s="110" t="s">
        <v>341</v>
      </c>
    </row>
    <row r="50" spans="2:3" s="25" customFormat="1" ht="13.5" customHeight="1" x14ac:dyDescent="0.15">
      <c r="B50" s="283">
        <v>40299</v>
      </c>
      <c r="C50" s="110" t="s">
        <v>342</v>
      </c>
    </row>
    <row r="51" spans="2:3" ht="13.5" customHeight="1" x14ac:dyDescent="0.15">
      <c r="B51" s="283">
        <v>40330</v>
      </c>
      <c r="C51" s="287" t="s">
        <v>343</v>
      </c>
    </row>
    <row r="52" spans="2:3" ht="13.5" customHeight="1" x14ac:dyDescent="0.15">
      <c r="B52" s="283">
        <v>40452</v>
      </c>
      <c r="C52" s="287" t="s">
        <v>344</v>
      </c>
    </row>
    <row r="53" spans="2:3" ht="13.5" customHeight="1" x14ac:dyDescent="0.15">
      <c r="B53" s="283">
        <v>40909</v>
      </c>
      <c r="C53" s="287" t="s">
        <v>345</v>
      </c>
    </row>
    <row r="54" spans="2:3" ht="13.5" customHeight="1" x14ac:dyDescent="0.15">
      <c r="B54" s="283">
        <v>41548</v>
      </c>
      <c r="C54" s="288" t="s">
        <v>346</v>
      </c>
    </row>
    <row r="55" spans="2:3" ht="13.5" customHeight="1" x14ac:dyDescent="0.15">
      <c r="B55" s="283">
        <v>41579</v>
      </c>
      <c r="C55" s="289" t="s">
        <v>347</v>
      </c>
    </row>
    <row r="56" spans="2:3" ht="13.5" customHeight="1" x14ac:dyDescent="0.15">
      <c r="B56" s="283">
        <v>42156</v>
      </c>
      <c r="C56" s="288" t="s">
        <v>348</v>
      </c>
    </row>
    <row r="57" spans="2:3" ht="13.5" customHeight="1" x14ac:dyDescent="0.15">
      <c r="B57" s="283">
        <v>42522</v>
      </c>
      <c r="C57" s="288" t="s">
        <v>349</v>
      </c>
    </row>
    <row r="58" spans="2:3" ht="13.5" customHeight="1" x14ac:dyDescent="0.15">
      <c r="B58" s="283">
        <v>42675</v>
      </c>
      <c r="C58" s="288" t="s">
        <v>350</v>
      </c>
    </row>
    <row r="59" spans="2:3" ht="13.5" customHeight="1" x14ac:dyDescent="0.15">
      <c r="B59" s="283">
        <v>42826</v>
      </c>
      <c r="C59" s="288" t="s">
        <v>351</v>
      </c>
    </row>
    <row r="60" spans="2:3" ht="15" customHeight="1" x14ac:dyDescent="0.15">
      <c r="B60" s="283">
        <v>43374</v>
      </c>
      <c r="C60" s="288" t="s">
        <v>352</v>
      </c>
    </row>
    <row r="61" spans="2:3" ht="13.5" customHeight="1" x14ac:dyDescent="0.15">
      <c r="B61" s="290">
        <v>44655</v>
      </c>
      <c r="C61" s="287" t="s">
        <v>353</v>
      </c>
    </row>
  </sheetData>
  <phoneticPr fontId="2"/>
  <printOptions horizontalCentered="1"/>
  <pageMargins left="0" right="0" top="0.39370078740157483" bottom="0.19685039370078741" header="0.19685039370078741" footer="0.19685039370078741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1"/>
  <sheetViews>
    <sheetView workbookViewId="0">
      <selection activeCell="G9" sqref="G9"/>
    </sheetView>
  </sheetViews>
  <sheetFormatPr defaultColWidth="9" defaultRowHeight="12.75" x14ac:dyDescent="0.15"/>
  <cols>
    <col min="1" max="1" width="2.75" style="7" customWidth="1"/>
    <col min="2" max="2" width="19.875" style="7" customWidth="1"/>
    <col min="3" max="3" width="27" style="7" customWidth="1"/>
    <col min="4" max="6" width="9.25" style="7" customWidth="1"/>
    <col min="7" max="7" width="9.125" style="7" bestFit="1" customWidth="1"/>
    <col min="8" max="8" width="9.125" style="7" customWidth="1"/>
    <col min="9" max="9" width="8" style="160" customWidth="1"/>
    <col min="10" max="16384" width="9" style="7"/>
  </cols>
  <sheetData>
    <row r="1" spans="1:10" s="83" customFormat="1" x14ac:dyDescent="0.15">
      <c r="A1" s="42" t="s">
        <v>619</v>
      </c>
      <c r="B1" s="82"/>
      <c r="C1" s="81"/>
      <c r="D1" s="81"/>
      <c r="E1" s="81"/>
      <c r="F1" s="81"/>
      <c r="G1" s="81"/>
      <c r="H1" s="81"/>
      <c r="I1" s="22"/>
    </row>
    <row r="2" spans="1:10" ht="21.75" customHeight="1" x14ac:dyDescent="0.15">
      <c r="A2" s="164" t="s">
        <v>258</v>
      </c>
      <c r="C2" s="8"/>
      <c r="E2" s="29"/>
      <c r="F2" s="29"/>
      <c r="G2" s="29"/>
      <c r="H2" s="29" t="s">
        <v>122</v>
      </c>
      <c r="I2" s="176"/>
    </row>
    <row r="3" spans="1:10" x14ac:dyDescent="0.15">
      <c r="B3" s="250"/>
      <c r="C3" s="250"/>
      <c r="D3" s="251" t="s">
        <v>649</v>
      </c>
      <c r="E3" s="251" t="s">
        <v>364</v>
      </c>
      <c r="F3" s="251" t="s">
        <v>354</v>
      </c>
      <c r="G3" s="251" t="s">
        <v>180</v>
      </c>
      <c r="H3" s="251" t="s">
        <v>645</v>
      </c>
      <c r="I3" s="181"/>
    </row>
    <row r="4" spans="1:10" ht="17.45" customHeight="1" x14ac:dyDescent="0.15">
      <c r="B4" s="252" t="s">
        <v>230</v>
      </c>
      <c r="C4" s="178" t="s">
        <v>176</v>
      </c>
      <c r="D4" s="79">
        <v>1222199</v>
      </c>
      <c r="E4" s="79">
        <v>1263708</v>
      </c>
      <c r="F4" s="79">
        <v>1210274</v>
      </c>
      <c r="G4" s="79">
        <v>1266171</v>
      </c>
      <c r="H4" s="373">
        <v>1388565</v>
      </c>
      <c r="I4" s="79"/>
      <c r="J4" s="384"/>
    </row>
    <row r="5" spans="1:10" ht="17.45" customHeight="1" x14ac:dyDescent="0.15">
      <c r="B5" s="253" t="s">
        <v>53</v>
      </c>
      <c r="C5" s="179" t="s">
        <v>196</v>
      </c>
      <c r="D5" s="216">
        <v>112042</v>
      </c>
      <c r="E5" s="216">
        <v>115415</v>
      </c>
      <c r="F5" s="216">
        <v>99372</v>
      </c>
      <c r="G5" s="216">
        <v>108687</v>
      </c>
      <c r="H5" s="374">
        <v>110814</v>
      </c>
      <c r="I5" s="183"/>
    </row>
    <row r="6" spans="1:10" ht="17.45" customHeight="1" x14ac:dyDescent="0.15">
      <c r="B6" s="254" t="s">
        <v>231</v>
      </c>
      <c r="C6" s="171" t="s">
        <v>285</v>
      </c>
      <c r="D6" s="235">
        <f>D5/D4</f>
        <v>9.1672469049639216E-2</v>
      </c>
      <c r="E6" s="235">
        <f>E5/E4</f>
        <v>9.1330433929357094E-2</v>
      </c>
      <c r="F6" s="235">
        <f>F5/F4</f>
        <v>8.2107027003802444E-2</v>
      </c>
      <c r="G6" s="235">
        <f>G5/G4</f>
        <v>8.5839116517437225E-2</v>
      </c>
      <c r="H6" s="375">
        <f>H5/H4</f>
        <v>7.9804690453813831E-2</v>
      </c>
      <c r="I6" s="213"/>
    </row>
    <row r="7" spans="1:10" ht="17.45" customHeight="1" x14ac:dyDescent="0.15">
      <c r="B7" s="253" t="s">
        <v>54</v>
      </c>
      <c r="C7" s="179" t="s">
        <v>197</v>
      </c>
      <c r="D7" s="218">
        <v>15783</v>
      </c>
      <c r="E7" s="218">
        <v>17590</v>
      </c>
      <c r="F7" s="218">
        <v>4303</v>
      </c>
      <c r="G7" s="218">
        <v>12527</v>
      </c>
      <c r="H7" s="376">
        <v>12813</v>
      </c>
      <c r="I7" s="183"/>
    </row>
    <row r="8" spans="1:10" ht="17.45" customHeight="1" x14ac:dyDescent="0.15">
      <c r="B8" s="254" t="s">
        <v>231</v>
      </c>
      <c r="C8" s="171" t="s">
        <v>285</v>
      </c>
      <c r="D8" s="202">
        <f>D7/D4</f>
        <v>1.2913608994934539E-2</v>
      </c>
      <c r="E8" s="202">
        <f>E7/E4</f>
        <v>1.3919354787656641E-2</v>
      </c>
      <c r="F8" s="202">
        <f>F7/F4</f>
        <v>3.5553932415304302E-3</v>
      </c>
      <c r="G8" s="202">
        <f>G7/G4</f>
        <v>9.8936083672742474E-3</v>
      </c>
      <c r="H8" s="367">
        <f>H7/H4</f>
        <v>9.2275118557647636E-3</v>
      </c>
      <c r="I8" s="214"/>
    </row>
    <row r="9" spans="1:10" ht="17.45" customHeight="1" x14ac:dyDescent="0.15">
      <c r="B9" s="253" t="s">
        <v>55</v>
      </c>
      <c r="C9" s="179" t="s">
        <v>227</v>
      </c>
      <c r="D9" s="355">
        <v>21452</v>
      </c>
      <c r="E9" s="355">
        <v>23732</v>
      </c>
      <c r="F9" s="355">
        <v>10289</v>
      </c>
      <c r="G9" s="355">
        <v>18182</v>
      </c>
      <c r="H9" s="374">
        <v>19176</v>
      </c>
      <c r="I9" s="79"/>
    </row>
    <row r="10" spans="1:10" ht="17.45" customHeight="1" x14ac:dyDescent="0.15">
      <c r="B10" s="254" t="s">
        <v>231</v>
      </c>
      <c r="C10" s="171" t="s">
        <v>285</v>
      </c>
      <c r="D10" s="202">
        <f>D9/D4</f>
        <v>1.7551969851063533E-2</v>
      </c>
      <c r="E10" s="202">
        <f>E9/E4</f>
        <v>1.8779654793670691E-2</v>
      </c>
      <c r="F10" s="202">
        <f>F9/F4</f>
        <v>8.5013806790858928E-3</v>
      </c>
      <c r="G10" s="202">
        <f>G9/G4</f>
        <v>1.4359829754432852E-2</v>
      </c>
      <c r="H10" s="367">
        <f>H9/H4</f>
        <v>1.3809940478119497E-2</v>
      </c>
      <c r="I10" s="214"/>
    </row>
    <row r="11" spans="1:10" ht="17.45" customHeight="1" x14ac:dyDescent="0.15">
      <c r="B11" s="253" t="s">
        <v>56</v>
      </c>
      <c r="C11" s="179" t="s">
        <v>198</v>
      </c>
      <c r="D11" s="355">
        <v>13863</v>
      </c>
      <c r="E11" s="355">
        <v>16230</v>
      </c>
      <c r="F11" s="355">
        <v>4989</v>
      </c>
      <c r="G11" s="355">
        <v>13379</v>
      </c>
      <c r="H11" s="374">
        <v>13630</v>
      </c>
      <c r="I11" s="79"/>
    </row>
    <row r="12" spans="1:10" ht="17.45" customHeight="1" x14ac:dyDescent="0.15">
      <c r="B12" s="254" t="s">
        <v>231</v>
      </c>
      <c r="C12" s="171" t="s">
        <v>285</v>
      </c>
      <c r="D12" s="238">
        <f>D11/D4</f>
        <v>1.1342670056185613E-2</v>
      </c>
      <c r="E12" s="238">
        <f>E11/E4</f>
        <v>1.2843156805211331E-2</v>
      </c>
      <c r="F12" s="238">
        <f>F11/F4</f>
        <v>4.1222070374146678E-3</v>
      </c>
      <c r="G12" s="238">
        <f>G11/G4</f>
        <v>1.0566503260618037E-2</v>
      </c>
      <c r="H12" s="370">
        <f>H11/H4</f>
        <v>9.8158890653300343E-3</v>
      </c>
      <c r="I12" s="214"/>
    </row>
    <row r="13" spans="1:10" ht="17.45" customHeight="1" x14ac:dyDescent="0.15">
      <c r="B13" s="252" t="s">
        <v>199</v>
      </c>
      <c r="C13" s="178" t="s">
        <v>177</v>
      </c>
      <c r="D13" s="169">
        <v>190902</v>
      </c>
      <c r="E13" s="169">
        <v>209881</v>
      </c>
      <c r="F13" s="169">
        <v>213117</v>
      </c>
      <c r="G13" s="169">
        <v>224413</v>
      </c>
      <c r="H13" s="362">
        <v>228219</v>
      </c>
      <c r="I13" s="79"/>
    </row>
    <row r="14" spans="1:10" ht="17.45" customHeight="1" x14ac:dyDescent="0.15">
      <c r="B14" s="255" t="s">
        <v>57</v>
      </c>
      <c r="C14" s="180" t="s">
        <v>178</v>
      </c>
      <c r="D14" s="169">
        <v>663727</v>
      </c>
      <c r="E14" s="169">
        <v>670827</v>
      </c>
      <c r="F14" s="169">
        <v>683181</v>
      </c>
      <c r="G14" s="169">
        <v>702376</v>
      </c>
      <c r="H14" s="362">
        <v>715288</v>
      </c>
      <c r="I14" s="79"/>
    </row>
    <row r="15" spans="1:10" ht="17.45" customHeight="1" x14ac:dyDescent="0.15">
      <c r="B15" s="252" t="s">
        <v>262</v>
      </c>
      <c r="C15" s="178" t="s">
        <v>200</v>
      </c>
      <c r="D15" s="217">
        <v>0.32200000000000001</v>
      </c>
      <c r="E15" s="217">
        <v>0.34399999999999997</v>
      </c>
      <c r="F15" s="217">
        <v>0.34699999999999998</v>
      </c>
      <c r="G15" s="217">
        <v>0.34300000000000003</v>
      </c>
      <c r="H15" s="377">
        <v>0.33900000000000002</v>
      </c>
      <c r="I15" s="215"/>
    </row>
    <row r="17" spans="1:9" ht="21.75" customHeight="1" x14ac:dyDescent="0.15">
      <c r="A17" s="164" t="s">
        <v>259</v>
      </c>
      <c r="B17" s="32"/>
      <c r="C17" s="32"/>
      <c r="D17" s="32"/>
      <c r="E17" s="32"/>
      <c r="F17" s="32"/>
      <c r="G17" s="32"/>
      <c r="H17" s="32"/>
      <c r="I17" s="156"/>
    </row>
    <row r="18" spans="1:9" ht="18.75" customHeight="1" x14ac:dyDescent="0.15">
      <c r="A18" s="164"/>
      <c r="B18" s="175" t="s">
        <v>260</v>
      </c>
      <c r="C18" s="32"/>
      <c r="D18" s="32"/>
      <c r="E18" s="32"/>
      <c r="F18" s="32"/>
      <c r="G18" s="32"/>
      <c r="H18" s="161" t="s">
        <v>4</v>
      </c>
      <c r="I18" s="156"/>
    </row>
    <row r="19" spans="1:9" x14ac:dyDescent="0.15">
      <c r="B19" s="250"/>
      <c r="C19" s="250"/>
      <c r="D19" s="251" t="s">
        <v>649</v>
      </c>
      <c r="E19" s="251" t="s">
        <v>364</v>
      </c>
      <c r="F19" s="251" t="s">
        <v>354</v>
      </c>
      <c r="G19" s="251" t="s">
        <v>180</v>
      </c>
      <c r="H19" s="251" t="s">
        <v>645</v>
      </c>
    </row>
    <row r="20" spans="1:9" ht="17.45" customHeight="1" x14ac:dyDescent="0.15">
      <c r="B20" s="209" t="s">
        <v>233</v>
      </c>
      <c r="C20" s="167" t="s">
        <v>279</v>
      </c>
      <c r="D20" s="415">
        <v>1175413</v>
      </c>
      <c r="E20" s="415">
        <v>1214030</v>
      </c>
      <c r="F20" s="415">
        <v>1162256</v>
      </c>
      <c r="G20" s="415">
        <v>1216019</v>
      </c>
      <c r="H20" s="416">
        <v>1336766</v>
      </c>
      <c r="I20" s="257"/>
    </row>
    <row r="21" spans="1:9" ht="17.45" customHeight="1" x14ac:dyDescent="0.15">
      <c r="B21" s="209" t="s">
        <v>165</v>
      </c>
      <c r="C21" s="167" t="s">
        <v>280</v>
      </c>
      <c r="D21" s="415">
        <v>93222</v>
      </c>
      <c r="E21" s="415">
        <v>96124</v>
      </c>
      <c r="F21" s="415">
        <v>91098</v>
      </c>
      <c r="G21" s="415">
        <v>91801</v>
      </c>
      <c r="H21" s="416">
        <v>92346</v>
      </c>
      <c r="I21" s="257"/>
    </row>
    <row r="22" spans="1:9" ht="17.45" customHeight="1" x14ac:dyDescent="0.15">
      <c r="B22" s="209" t="s">
        <v>120</v>
      </c>
      <c r="C22" s="247" t="s">
        <v>274</v>
      </c>
      <c r="D22" s="415" t="s">
        <v>1</v>
      </c>
      <c r="E22" s="415" t="s">
        <v>1</v>
      </c>
      <c r="F22" s="415">
        <v>8090</v>
      </c>
      <c r="G22" s="415">
        <v>9093</v>
      </c>
      <c r="H22" s="416">
        <v>9944</v>
      </c>
      <c r="I22" s="257"/>
    </row>
    <row r="23" spans="1:9" ht="17.45" customHeight="1" x14ac:dyDescent="0.15">
      <c r="B23" s="209" t="s">
        <v>163</v>
      </c>
      <c r="C23" s="167" t="s">
        <v>275</v>
      </c>
      <c r="D23" s="415">
        <v>280</v>
      </c>
      <c r="E23" s="415">
        <v>256</v>
      </c>
      <c r="F23" s="415">
        <v>235</v>
      </c>
      <c r="G23" s="415" t="s">
        <v>1</v>
      </c>
      <c r="H23" s="416" t="s">
        <v>1</v>
      </c>
      <c r="I23" s="257"/>
    </row>
    <row r="24" spans="1:9" ht="17.45" customHeight="1" x14ac:dyDescent="0.15">
      <c r="B24" s="209" t="s">
        <v>164</v>
      </c>
      <c r="C24" s="167" t="s">
        <v>276</v>
      </c>
      <c r="D24" s="415">
        <v>1385</v>
      </c>
      <c r="E24" s="415">
        <v>1445</v>
      </c>
      <c r="F24" s="415">
        <v>790</v>
      </c>
      <c r="G24" s="415" t="s">
        <v>1</v>
      </c>
      <c r="H24" s="416" t="s">
        <v>1</v>
      </c>
      <c r="I24" s="257"/>
    </row>
    <row r="25" spans="1:9" ht="17.45" customHeight="1" x14ac:dyDescent="0.15">
      <c r="B25" s="209" t="s">
        <v>190</v>
      </c>
      <c r="C25" s="167" t="s">
        <v>272</v>
      </c>
      <c r="D25" s="415" t="s">
        <v>1</v>
      </c>
      <c r="E25" s="415" t="s">
        <v>1</v>
      </c>
      <c r="F25" s="415" t="s">
        <v>1</v>
      </c>
      <c r="G25" s="415">
        <v>5717</v>
      </c>
      <c r="H25" s="416">
        <v>6635</v>
      </c>
      <c r="I25" s="257"/>
    </row>
    <row r="26" spans="1:9" ht="17.45" customHeight="1" thickBot="1" x14ac:dyDescent="0.2">
      <c r="B26" s="210" t="s">
        <v>234</v>
      </c>
      <c r="C26" s="173" t="s">
        <v>121</v>
      </c>
      <c r="D26" s="418">
        <v>-48102</v>
      </c>
      <c r="E26" s="418">
        <v>-48148</v>
      </c>
      <c r="F26" s="418">
        <v>-52197</v>
      </c>
      <c r="G26" s="418">
        <v>-56460</v>
      </c>
      <c r="H26" s="419">
        <v>-57126</v>
      </c>
      <c r="I26" s="257"/>
    </row>
    <row r="27" spans="1:9" ht="17.45" customHeight="1" thickTop="1" x14ac:dyDescent="0.15">
      <c r="B27" s="211" t="s">
        <v>228</v>
      </c>
      <c r="C27" s="208" t="s">
        <v>229</v>
      </c>
      <c r="D27" s="420">
        <v>1222199</v>
      </c>
      <c r="E27" s="420">
        <v>1263708</v>
      </c>
      <c r="F27" s="420">
        <v>1210274</v>
      </c>
      <c r="G27" s="420">
        <v>1266171</v>
      </c>
      <c r="H27" s="421">
        <v>1388565</v>
      </c>
      <c r="I27" s="257"/>
    </row>
    <row r="28" spans="1:9" x14ac:dyDescent="0.15">
      <c r="B28" s="5"/>
      <c r="C28" s="37"/>
      <c r="D28" s="177"/>
      <c r="E28" s="177"/>
      <c r="F28" s="177"/>
      <c r="G28" s="177"/>
      <c r="H28" s="177"/>
    </row>
    <row r="29" spans="1:9" ht="18.75" customHeight="1" x14ac:dyDescent="0.15">
      <c r="B29" s="164" t="s">
        <v>261</v>
      </c>
      <c r="C29" s="9"/>
      <c r="D29" s="161"/>
      <c r="E29" s="161"/>
      <c r="F29" s="161"/>
      <c r="G29" s="161"/>
      <c r="H29" s="161" t="s">
        <v>4</v>
      </c>
    </row>
    <row r="30" spans="1:9" ht="17.45" customHeight="1" x14ac:dyDescent="0.15">
      <c r="B30" s="256"/>
      <c r="C30" s="256"/>
      <c r="D30" s="251" t="s">
        <v>649</v>
      </c>
      <c r="E30" s="251" t="s">
        <v>364</v>
      </c>
      <c r="F30" s="251" t="s">
        <v>354</v>
      </c>
      <c r="G30" s="251" t="s">
        <v>180</v>
      </c>
      <c r="H30" s="251" t="s">
        <v>645</v>
      </c>
    </row>
    <row r="31" spans="1:9" ht="17.45" customHeight="1" x14ac:dyDescent="0.15">
      <c r="A31" s="89"/>
      <c r="B31" s="167" t="s">
        <v>245</v>
      </c>
      <c r="C31" s="167" t="s">
        <v>281</v>
      </c>
      <c r="D31" s="415">
        <v>16084</v>
      </c>
      <c r="E31" s="415">
        <v>18011</v>
      </c>
      <c r="F31" s="415">
        <v>3970</v>
      </c>
      <c r="G31" s="415">
        <v>9967</v>
      </c>
      <c r="H31" s="416">
        <v>10443</v>
      </c>
      <c r="I31" s="257"/>
    </row>
    <row r="32" spans="1:9" ht="17.45" customHeight="1" x14ac:dyDescent="0.15">
      <c r="B32" s="167" t="s">
        <v>246</v>
      </c>
      <c r="C32" s="167" t="s">
        <v>282</v>
      </c>
      <c r="D32" s="415">
        <v>1425</v>
      </c>
      <c r="E32" s="415">
        <v>2700</v>
      </c>
      <c r="F32" s="415">
        <v>2688</v>
      </c>
      <c r="G32" s="415">
        <v>2963</v>
      </c>
      <c r="H32" s="416">
        <v>2431</v>
      </c>
      <c r="I32" s="257"/>
    </row>
    <row r="33" spans="2:9" ht="16.899999999999999" customHeight="1" x14ac:dyDescent="0.15">
      <c r="B33" s="219" t="s">
        <v>120</v>
      </c>
      <c r="C33" s="248" t="s">
        <v>273</v>
      </c>
      <c r="D33" s="415" t="s">
        <v>1</v>
      </c>
      <c r="E33" s="415" t="s">
        <v>1</v>
      </c>
      <c r="F33" s="415">
        <v>729</v>
      </c>
      <c r="G33" s="415">
        <v>884</v>
      </c>
      <c r="H33" s="416">
        <v>864</v>
      </c>
      <c r="I33" s="257"/>
    </row>
    <row r="34" spans="2:9" ht="17.45" customHeight="1" x14ac:dyDescent="0.15">
      <c r="B34" s="219" t="s">
        <v>163</v>
      </c>
      <c r="C34" s="167" t="s">
        <v>275</v>
      </c>
      <c r="D34" s="415">
        <v>55</v>
      </c>
      <c r="E34" s="415">
        <v>-126</v>
      </c>
      <c r="F34" s="415">
        <v>-140</v>
      </c>
      <c r="G34" s="415" t="s">
        <v>1</v>
      </c>
      <c r="H34" s="416" t="s">
        <v>1</v>
      </c>
      <c r="I34" s="257"/>
    </row>
    <row r="35" spans="2:9" ht="17.45" customHeight="1" x14ac:dyDescent="0.15">
      <c r="B35" s="219" t="s">
        <v>164</v>
      </c>
      <c r="C35" s="167" t="s">
        <v>276</v>
      </c>
      <c r="D35" s="415">
        <v>36</v>
      </c>
      <c r="E35" s="415">
        <v>29</v>
      </c>
      <c r="F35" s="415">
        <v>-540</v>
      </c>
      <c r="G35" s="415" t="s">
        <v>1</v>
      </c>
      <c r="H35" s="416" t="s">
        <v>1</v>
      </c>
      <c r="I35" s="257"/>
    </row>
    <row r="36" spans="2:9" ht="17.45" customHeight="1" x14ac:dyDescent="0.15">
      <c r="B36" s="219" t="s">
        <v>190</v>
      </c>
      <c r="C36" s="167" t="s">
        <v>271</v>
      </c>
      <c r="D36" s="415" t="s">
        <v>1</v>
      </c>
      <c r="E36" s="415" t="s">
        <v>1</v>
      </c>
      <c r="F36" s="415" t="s">
        <v>1</v>
      </c>
      <c r="G36" s="415">
        <v>395</v>
      </c>
      <c r="H36" s="416">
        <v>621</v>
      </c>
      <c r="I36" s="257"/>
    </row>
    <row r="37" spans="2:9" ht="17.45" customHeight="1" thickBot="1" x14ac:dyDescent="0.2">
      <c r="B37" s="173" t="s">
        <v>247</v>
      </c>
      <c r="C37" s="173" t="s">
        <v>121</v>
      </c>
      <c r="D37" s="417">
        <v>-1817</v>
      </c>
      <c r="E37" s="417">
        <v>-3024</v>
      </c>
      <c r="F37" s="417">
        <v>-2403</v>
      </c>
      <c r="G37" s="417">
        <v>-1684</v>
      </c>
      <c r="H37" s="417">
        <v>-1547</v>
      </c>
      <c r="I37" s="257"/>
    </row>
    <row r="38" spans="2:9" ht="17.45" customHeight="1" thickTop="1" x14ac:dyDescent="0.15">
      <c r="B38" s="220" t="s">
        <v>228</v>
      </c>
      <c r="C38" s="208" t="s">
        <v>229</v>
      </c>
      <c r="D38" s="212">
        <v>15783</v>
      </c>
      <c r="E38" s="212">
        <v>17590</v>
      </c>
      <c r="F38" s="212">
        <v>4303</v>
      </c>
      <c r="G38" s="212">
        <v>12527</v>
      </c>
      <c r="H38" s="378">
        <v>12813</v>
      </c>
      <c r="I38" s="257"/>
    </row>
    <row r="39" spans="2:9" ht="12.75" customHeight="1" x14ac:dyDescent="0.15">
      <c r="B39" s="159"/>
      <c r="C39" s="186"/>
      <c r="D39" s="161"/>
      <c r="E39" s="161"/>
      <c r="F39" s="161"/>
      <c r="G39" s="161"/>
      <c r="H39" s="161"/>
    </row>
    <row r="40" spans="2:9" ht="18.75" customHeight="1" x14ac:dyDescent="0.15">
      <c r="B40" s="164" t="s">
        <v>264</v>
      </c>
      <c r="C40" s="159"/>
      <c r="D40" s="161"/>
      <c r="E40" s="161"/>
      <c r="F40" s="161"/>
      <c r="G40" s="161"/>
      <c r="H40" s="161" t="s">
        <v>125</v>
      </c>
    </row>
    <row r="41" spans="2:9" ht="17.45" customHeight="1" x14ac:dyDescent="0.15">
      <c r="B41" s="256"/>
      <c r="C41" s="256"/>
      <c r="D41" s="251" t="s">
        <v>649</v>
      </c>
      <c r="E41" s="251" t="s">
        <v>364</v>
      </c>
      <c r="F41" s="251" t="s">
        <v>354</v>
      </c>
      <c r="G41" s="251" t="s">
        <v>180</v>
      </c>
      <c r="H41" s="251" t="s">
        <v>645</v>
      </c>
    </row>
    <row r="42" spans="2:9" ht="17.45" customHeight="1" x14ac:dyDescent="0.15">
      <c r="B42" s="167" t="s">
        <v>248</v>
      </c>
      <c r="C42" s="167" t="s">
        <v>283</v>
      </c>
      <c r="D42" s="169">
        <v>5170</v>
      </c>
      <c r="E42" s="169">
        <v>5051</v>
      </c>
      <c r="F42" s="169">
        <v>4934</v>
      </c>
      <c r="G42" s="169">
        <v>4800</v>
      </c>
      <c r="H42" s="362">
        <v>4656</v>
      </c>
    </row>
    <row r="43" spans="2:9" ht="17.45" customHeight="1" x14ac:dyDescent="0.15">
      <c r="B43" s="167" t="s">
        <v>249</v>
      </c>
      <c r="C43" s="167" t="s">
        <v>282</v>
      </c>
      <c r="D43" s="169">
        <v>2450</v>
      </c>
      <c r="E43" s="169">
        <v>2473</v>
      </c>
      <c r="F43" s="169">
        <v>2398</v>
      </c>
      <c r="G43" s="169">
        <v>2468</v>
      </c>
      <c r="H43" s="362">
        <v>2563</v>
      </c>
    </row>
    <row r="44" spans="2:9" ht="17.45" customHeight="1" x14ac:dyDescent="0.15">
      <c r="B44" s="219" t="s">
        <v>120</v>
      </c>
      <c r="C44" s="248" t="s">
        <v>273</v>
      </c>
      <c r="D44" s="206" t="s">
        <v>1</v>
      </c>
      <c r="E44" s="206" t="s">
        <v>1</v>
      </c>
      <c r="F44" s="221">
        <v>90</v>
      </c>
      <c r="G44" s="169">
        <v>98</v>
      </c>
      <c r="H44" s="362">
        <v>100</v>
      </c>
    </row>
    <row r="45" spans="2:9" ht="17.45" customHeight="1" x14ac:dyDescent="0.15">
      <c r="B45" s="219" t="s">
        <v>163</v>
      </c>
      <c r="C45" s="167" t="s">
        <v>277</v>
      </c>
      <c r="D45" s="169">
        <v>27</v>
      </c>
      <c r="E45" s="169">
        <v>27</v>
      </c>
      <c r="F45" s="169">
        <v>20</v>
      </c>
      <c r="G45" s="206" t="s">
        <v>1</v>
      </c>
      <c r="H45" s="379" t="s">
        <v>1</v>
      </c>
    </row>
    <row r="46" spans="2:9" ht="17.45" customHeight="1" x14ac:dyDescent="0.15">
      <c r="B46" s="219" t="s">
        <v>164</v>
      </c>
      <c r="C46" s="167" t="s">
        <v>276</v>
      </c>
      <c r="D46" s="169">
        <v>62</v>
      </c>
      <c r="E46" s="169">
        <v>63</v>
      </c>
      <c r="F46" s="169">
        <v>63</v>
      </c>
      <c r="G46" s="206" t="s">
        <v>1</v>
      </c>
      <c r="H46" s="379" t="s">
        <v>1</v>
      </c>
    </row>
    <row r="47" spans="2:9" ht="17.45" customHeight="1" x14ac:dyDescent="0.15">
      <c r="B47" s="219" t="s">
        <v>190</v>
      </c>
      <c r="C47" s="167" t="s">
        <v>271</v>
      </c>
      <c r="D47" s="169" t="s">
        <v>1</v>
      </c>
      <c r="E47" s="169" t="s">
        <v>1</v>
      </c>
      <c r="F47" s="169" t="s">
        <v>1</v>
      </c>
      <c r="G47" s="221">
        <v>195</v>
      </c>
      <c r="H47" s="380">
        <v>188</v>
      </c>
    </row>
    <row r="48" spans="2:9" ht="17.45" customHeight="1" thickBot="1" x14ac:dyDescent="0.2">
      <c r="B48" s="173" t="s">
        <v>46</v>
      </c>
      <c r="C48" s="173" t="s">
        <v>650</v>
      </c>
      <c r="D48" s="222">
        <v>228</v>
      </c>
      <c r="E48" s="222">
        <v>233</v>
      </c>
      <c r="F48" s="222">
        <v>227</v>
      </c>
      <c r="G48" s="222">
        <v>224</v>
      </c>
      <c r="H48" s="381">
        <v>192</v>
      </c>
    </row>
    <row r="49" spans="2:8" ht="17.45" customHeight="1" thickTop="1" x14ac:dyDescent="0.15">
      <c r="B49" s="220" t="s">
        <v>228</v>
      </c>
      <c r="C49" s="208" t="s">
        <v>229</v>
      </c>
      <c r="D49" s="212">
        <v>7937</v>
      </c>
      <c r="E49" s="212">
        <v>7847</v>
      </c>
      <c r="F49" s="212">
        <v>7732</v>
      </c>
      <c r="G49" s="212">
        <v>7785</v>
      </c>
      <c r="H49" s="378">
        <v>7699</v>
      </c>
    </row>
    <row r="51" spans="2:8" x14ac:dyDescent="0.15">
      <c r="B51" s="164"/>
    </row>
  </sheetData>
  <phoneticPr fontId="2"/>
  <printOptions horizontalCentered="1"/>
  <pageMargins left="0" right="0" top="0.39370078740157483" bottom="0.19685039370078741" header="0.31496062992125984" footer="0.51181102362204722"/>
  <pageSetup paperSize="9" scale="9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4"/>
  <sheetViews>
    <sheetView showGridLines="0" zoomScaleNormal="100" zoomScaleSheetLayoutView="55" workbookViewId="0">
      <selection activeCell="F51" sqref="F51"/>
    </sheetView>
  </sheetViews>
  <sheetFormatPr defaultColWidth="9" defaultRowHeight="12.75" x14ac:dyDescent="0.15"/>
  <cols>
    <col min="1" max="1" width="2.75" style="7" customWidth="1"/>
    <col min="2" max="2" width="2" style="7" customWidth="1"/>
    <col min="3" max="3" width="12.375" style="7" customWidth="1"/>
    <col min="4" max="4" width="32.125" style="7" customWidth="1"/>
    <col min="5" max="9" width="9.25" style="7" customWidth="1"/>
    <col min="10" max="10" width="1.125" style="93" customWidth="1"/>
    <col min="11" max="16384" width="9" style="7"/>
  </cols>
  <sheetData>
    <row r="1" spans="1:18" s="45" customFormat="1" x14ac:dyDescent="0.15">
      <c r="A1" s="39" t="s">
        <v>659</v>
      </c>
      <c r="B1" s="39"/>
      <c r="C1" s="42"/>
      <c r="D1" s="42"/>
      <c r="E1" s="42"/>
      <c r="F1" s="42"/>
      <c r="G1" s="42"/>
      <c r="H1" s="42"/>
      <c r="I1" s="42"/>
      <c r="J1" s="42"/>
      <c r="K1" s="44"/>
      <c r="L1" s="44"/>
      <c r="M1" s="44"/>
      <c r="N1" s="44"/>
      <c r="O1" s="44"/>
      <c r="P1" s="44"/>
      <c r="Q1" s="44"/>
      <c r="R1" s="44"/>
    </row>
    <row r="2" spans="1:18" ht="21.75" customHeight="1" x14ac:dyDescent="0.15">
      <c r="A2" s="164" t="s">
        <v>268</v>
      </c>
      <c r="C2" s="8"/>
      <c r="D2" s="8"/>
      <c r="G2" s="29"/>
      <c r="H2" s="29"/>
      <c r="I2" s="161" t="s">
        <v>119</v>
      </c>
      <c r="J2" s="34"/>
      <c r="K2" s="11"/>
      <c r="L2" s="11"/>
      <c r="M2" s="11"/>
    </row>
    <row r="3" spans="1:18" ht="13.35" customHeight="1" x14ac:dyDescent="0.15">
      <c r="B3" s="39" t="s">
        <v>6</v>
      </c>
      <c r="C3" s="43"/>
      <c r="D3" s="258"/>
      <c r="E3" s="249" t="s">
        <v>649</v>
      </c>
      <c r="F3" s="249" t="s">
        <v>651</v>
      </c>
      <c r="G3" s="249" t="s">
        <v>652</v>
      </c>
      <c r="H3" s="249" t="s">
        <v>653</v>
      </c>
      <c r="I3" s="249" t="s">
        <v>645</v>
      </c>
      <c r="J3" s="181"/>
      <c r="K3" s="11"/>
      <c r="L3" s="11"/>
      <c r="M3" s="11"/>
    </row>
    <row r="4" spans="1:18" s="11" customFormat="1" ht="13.35" customHeight="1" x14ac:dyDescent="0.15">
      <c r="B4" s="170" t="s">
        <v>7</v>
      </c>
      <c r="C4" s="196"/>
      <c r="D4" s="197" t="s">
        <v>173</v>
      </c>
      <c r="E4" s="198"/>
      <c r="F4" s="198"/>
      <c r="G4" s="198"/>
      <c r="H4" s="198"/>
      <c r="I4" s="198"/>
      <c r="J4" s="207"/>
    </row>
    <row r="5" spans="1:18" ht="13.35" customHeight="1" x14ac:dyDescent="0.15">
      <c r="B5" s="109"/>
      <c r="C5" s="109" t="s">
        <v>8</v>
      </c>
      <c r="D5" s="109" t="s">
        <v>3</v>
      </c>
      <c r="E5" s="162">
        <v>346787</v>
      </c>
      <c r="F5" s="162">
        <v>379460.54118045489</v>
      </c>
      <c r="G5" s="162">
        <v>372816</v>
      </c>
      <c r="H5" s="162">
        <v>394278</v>
      </c>
      <c r="I5" s="357">
        <v>452008</v>
      </c>
      <c r="J5" s="226"/>
      <c r="K5" s="11"/>
      <c r="L5" s="11"/>
      <c r="M5" s="11"/>
    </row>
    <row r="6" spans="1:18" ht="13.35" customHeight="1" x14ac:dyDescent="0.15">
      <c r="B6" s="174"/>
      <c r="C6" s="174" t="s">
        <v>9</v>
      </c>
      <c r="D6" s="174" t="s">
        <v>10</v>
      </c>
      <c r="E6" s="225">
        <v>0.29499999999999998</v>
      </c>
      <c r="F6" s="88">
        <v>0.31259999999999999</v>
      </c>
      <c r="G6" s="88">
        <v>0.32079999999999997</v>
      </c>
      <c r="H6" s="88">
        <v>0.32419999999999999</v>
      </c>
      <c r="I6" s="358">
        <f>I5/I19</f>
        <v>0.338135470231888</v>
      </c>
      <c r="J6" s="227"/>
      <c r="K6" s="11"/>
      <c r="L6" s="11"/>
      <c r="M6" s="11"/>
    </row>
    <row r="7" spans="1:18" ht="13.35" customHeight="1" x14ac:dyDescent="0.15">
      <c r="B7" s="57" t="s">
        <v>11</v>
      </c>
      <c r="C7" s="57"/>
      <c r="D7" s="195" t="s">
        <v>174</v>
      </c>
      <c r="E7" s="170"/>
      <c r="F7" s="170"/>
      <c r="G7" s="170"/>
      <c r="H7" s="170"/>
      <c r="I7" s="359"/>
      <c r="J7" s="228"/>
      <c r="K7" s="11"/>
      <c r="L7" s="11"/>
      <c r="M7" s="11"/>
    </row>
    <row r="8" spans="1:18" ht="13.35" customHeight="1" x14ac:dyDescent="0.15">
      <c r="B8" s="58"/>
      <c r="C8" s="58" t="s">
        <v>8</v>
      </c>
      <c r="D8" s="58" t="s">
        <v>12</v>
      </c>
      <c r="E8" s="162">
        <v>62310</v>
      </c>
      <c r="F8" s="162">
        <v>61358</v>
      </c>
      <c r="G8" s="162">
        <v>55818</v>
      </c>
      <c r="H8" s="162">
        <v>58550</v>
      </c>
      <c r="I8" s="357">
        <v>74204</v>
      </c>
      <c r="J8" s="226"/>
      <c r="K8" s="11"/>
      <c r="L8" s="11"/>
      <c r="M8" s="11"/>
    </row>
    <row r="9" spans="1:18" ht="13.35" customHeight="1" x14ac:dyDescent="0.15">
      <c r="B9" s="73"/>
      <c r="C9" s="73" t="s">
        <v>9</v>
      </c>
      <c r="D9" s="73" t="s">
        <v>39</v>
      </c>
      <c r="E9" s="224">
        <v>5.2999999999999999E-2</v>
      </c>
      <c r="F9" s="364">
        <v>5.0500000000000003E-2</v>
      </c>
      <c r="G9" s="364">
        <v>4.8000000000000001E-2</v>
      </c>
      <c r="H9" s="364">
        <v>4.8099999999999997E-2</v>
      </c>
      <c r="I9" s="360">
        <f>I8/I19</f>
        <v>5.5510089275161101E-2</v>
      </c>
      <c r="J9" s="227"/>
      <c r="K9" s="11"/>
      <c r="L9" s="11"/>
      <c r="M9" s="11"/>
    </row>
    <row r="10" spans="1:18" ht="13.35" customHeight="1" x14ac:dyDescent="0.15">
      <c r="B10" s="170" t="s">
        <v>13</v>
      </c>
      <c r="C10" s="170"/>
      <c r="D10" s="197" t="s">
        <v>93</v>
      </c>
      <c r="E10" s="162"/>
      <c r="F10" s="162"/>
      <c r="G10" s="162"/>
      <c r="H10" s="162"/>
      <c r="I10" s="361"/>
      <c r="J10" s="226"/>
      <c r="K10" s="11"/>
      <c r="L10" s="11"/>
      <c r="M10" s="11"/>
    </row>
    <row r="11" spans="1:18" ht="13.35" customHeight="1" x14ac:dyDescent="0.15">
      <c r="B11" s="109"/>
      <c r="C11" s="109" t="s">
        <v>8</v>
      </c>
      <c r="D11" s="109" t="s">
        <v>12</v>
      </c>
      <c r="E11" s="162">
        <v>140906</v>
      </c>
      <c r="F11" s="162">
        <v>139751</v>
      </c>
      <c r="G11" s="162">
        <v>130475</v>
      </c>
      <c r="H11" s="162">
        <v>131159</v>
      </c>
      <c r="I11" s="357">
        <v>136539</v>
      </c>
      <c r="J11" s="226"/>
      <c r="K11" s="11"/>
      <c r="L11" s="11"/>
      <c r="M11" s="11"/>
    </row>
    <row r="12" spans="1:18" ht="13.35" customHeight="1" x14ac:dyDescent="0.15">
      <c r="B12" s="174"/>
      <c r="C12" s="174" t="s">
        <v>9</v>
      </c>
      <c r="D12" s="174" t="s">
        <v>10</v>
      </c>
      <c r="E12" s="225">
        <v>0.12</v>
      </c>
      <c r="F12" s="88">
        <v>0.11509999999999999</v>
      </c>
      <c r="G12" s="88">
        <v>0.1123</v>
      </c>
      <c r="H12" s="88">
        <v>0.1079</v>
      </c>
      <c r="I12" s="363">
        <f>I11/I19</f>
        <v>0.10214128725595953</v>
      </c>
      <c r="J12" s="227"/>
      <c r="K12" s="11"/>
      <c r="L12" s="11"/>
      <c r="M12" s="11"/>
    </row>
    <row r="13" spans="1:18" ht="13.35" customHeight="1" x14ac:dyDescent="0.15">
      <c r="B13" s="57" t="s">
        <v>14</v>
      </c>
      <c r="C13" s="57"/>
      <c r="D13" s="195" t="s">
        <v>175</v>
      </c>
      <c r="E13" s="194"/>
      <c r="F13" s="194"/>
      <c r="G13" s="194"/>
      <c r="H13" s="194"/>
      <c r="I13" s="361"/>
      <c r="J13" s="226"/>
      <c r="K13" s="11"/>
      <c r="L13" s="11"/>
      <c r="M13" s="11"/>
    </row>
    <row r="14" spans="1:18" ht="13.35" customHeight="1" x14ac:dyDescent="0.15">
      <c r="B14" s="58"/>
      <c r="C14" s="58" t="s">
        <v>8</v>
      </c>
      <c r="D14" s="58" t="s">
        <v>12</v>
      </c>
      <c r="E14" s="162">
        <v>518759</v>
      </c>
      <c r="F14" s="162">
        <v>521091</v>
      </c>
      <c r="G14" s="162">
        <v>488040</v>
      </c>
      <c r="H14" s="162">
        <v>501759</v>
      </c>
      <c r="I14" s="357">
        <v>540373</v>
      </c>
      <c r="J14" s="226"/>
      <c r="K14" s="11"/>
      <c r="L14" s="11"/>
      <c r="M14" s="11"/>
    </row>
    <row r="15" spans="1:18" ht="13.35" customHeight="1" x14ac:dyDescent="0.15">
      <c r="B15" s="73"/>
      <c r="C15" s="73" t="s">
        <v>9</v>
      </c>
      <c r="D15" s="73" t="s">
        <v>39</v>
      </c>
      <c r="E15" s="224">
        <v>0.441</v>
      </c>
      <c r="F15" s="364">
        <v>0.42920000000000003</v>
      </c>
      <c r="G15" s="364">
        <v>0.4199</v>
      </c>
      <c r="H15" s="364">
        <v>0.41260000000000002</v>
      </c>
      <c r="I15" s="358">
        <f>I14/I19</f>
        <v>0.40423903660027261</v>
      </c>
      <c r="J15" s="227"/>
      <c r="K15" s="11"/>
      <c r="L15" s="11"/>
      <c r="M15" s="11"/>
    </row>
    <row r="16" spans="1:18" ht="13.35" customHeight="1" x14ac:dyDescent="0.15">
      <c r="A16" s="11"/>
      <c r="B16" s="170" t="s">
        <v>15</v>
      </c>
      <c r="C16" s="170"/>
      <c r="D16" s="197" t="s">
        <v>16</v>
      </c>
      <c r="E16" s="162"/>
      <c r="F16" s="162"/>
      <c r="G16" s="162"/>
      <c r="H16" s="162"/>
      <c r="I16" s="361"/>
      <c r="J16" s="226"/>
      <c r="K16" s="11"/>
      <c r="L16" s="11"/>
      <c r="M16" s="11"/>
    </row>
    <row r="17" spans="1:13" ht="13.35" customHeight="1" x14ac:dyDescent="0.15">
      <c r="A17" s="11"/>
      <c r="B17" s="109"/>
      <c r="C17" s="109" t="s">
        <v>8</v>
      </c>
      <c r="D17" s="109" t="s">
        <v>12</v>
      </c>
      <c r="E17" s="162">
        <v>106650</v>
      </c>
      <c r="F17" s="162">
        <v>112369</v>
      </c>
      <c r="G17" s="162">
        <v>115107</v>
      </c>
      <c r="H17" s="162">
        <v>130273</v>
      </c>
      <c r="I17" s="357">
        <v>133642</v>
      </c>
      <c r="J17" s="226"/>
      <c r="K17" s="8"/>
      <c r="L17" s="11"/>
      <c r="M17" s="11"/>
    </row>
    <row r="18" spans="1:13" ht="13.35" customHeight="1" x14ac:dyDescent="0.15">
      <c r="B18" s="174"/>
      <c r="C18" s="174" t="s">
        <v>9</v>
      </c>
      <c r="D18" s="174" t="s">
        <v>10</v>
      </c>
      <c r="E18" s="225">
        <v>9.0999999999999998E-2</v>
      </c>
      <c r="F18" s="88">
        <v>9.2600000000000002E-2</v>
      </c>
      <c r="G18" s="88">
        <v>9.9000000000000005E-2</v>
      </c>
      <c r="H18" s="88">
        <v>0.1071</v>
      </c>
      <c r="I18" s="363">
        <f>I17/I19</f>
        <v>9.9974116636718763E-2</v>
      </c>
      <c r="J18" s="227"/>
      <c r="K18" s="8"/>
      <c r="L18" s="11"/>
      <c r="M18" s="11"/>
    </row>
    <row r="19" spans="1:13" ht="13.35" customHeight="1" x14ac:dyDescent="0.15">
      <c r="B19" s="168" t="s">
        <v>17</v>
      </c>
      <c r="C19" s="168"/>
      <c r="D19" s="199" t="s">
        <v>18</v>
      </c>
      <c r="E19" s="396">
        <v>1175413</v>
      </c>
      <c r="F19" s="396">
        <v>1214030</v>
      </c>
      <c r="G19" s="396">
        <v>1162256</v>
      </c>
      <c r="H19" s="396">
        <v>1216019</v>
      </c>
      <c r="I19" s="397">
        <v>1336766</v>
      </c>
      <c r="J19" s="229"/>
      <c r="K19" s="11"/>
      <c r="L19" s="11"/>
    </row>
    <row r="20" spans="1:13" ht="13.35" customHeight="1" x14ac:dyDescent="0.15">
      <c r="K20" s="11"/>
      <c r="L20" s="11"/>
      <c r="M20" s="11"/>
    </row>
    <row r="21" spans="1:13" ht="13.35" customHeight="1" x14ac:dyDescent="0.15">
      <c r="A21" s="164" t="s">
        <v>647</v>
      </c>
      <c r="C21" s="160"/>
      <c r="D21" s="160"/>
      <c r="E21" s="161"/>
      <c r="F21" s="161"/>
      <c r="G21" s="161"/>
      <c r="H21" s="161"/>
      <c r="I21" s="161"/>
      <c r="J21" s="161" t="s">
        <v>634</v>
      </c>
      <c r="K21" s="11"/>
      <c r="L21" s="11"/>
      <c r="M21" s="11"/>
    </row>
    <row r="22" spans="1:13" ht="13.35" customHeight="1" x14ac:dyDescent="0.15">
      <c r="B22" s="28" t="s">
        <v>620</v>
      </c>
      <c r="C22" s="18"/>
      <c r="D22" s="18"/>
      <c r="E22" s="35" t="s">
        <v>363</v>
      </c>
      <c r="F22" s="35" t="s">
        <v>364</v>
      </c>
      <c r="G22" s="35" t="s">
        <v>354</v>
      </c>
      <c r="H22" s="35" t="s">
        <v>180</v>
      </c>
      <c r="I22" s="35" t="s">
        <v>645</v>
      </c>
      <c r="J22" s="181"/>
      <c r="K22" s="11"/>
      <c r="L22" s="11"/>
      <c r="M22" s="11"/>
    </row>
    <row r="23" spans="1:13" ht="13.35" customHeight="1" x14ac:dyDescent="0.15">
      <c r="B23" s="109" t="s">
        <v>621</v>
      </c>
      <c r="C23" s="109"/>
      <c r="D23" s="348" t="s">
        <v>635</v>
      </c>
      <c r="E23" s="349"/>
      <c r="F23" s="349"/>
      <c r="G23" s="349"/>
      <c r="H23" s="349"/>
      <c r="I23" s="386"/>
      <c r="J23" s="181"/>
      <c r="K23" s="11"/>
      <c r="L23" s="11"/>
      <c r="M23" s="11"/>
    </row>
    <row r="24" spans="1:13" ht="13.35" customHeight="1" x14ac:dyDescent="0.15">
      <c r="B24" s="109"/>
      <c r="C24" s="109" t="s">
        <v>8</v>
      </c>
      <c r="D24" s="109" t="s">
        <v>622</v>
      </c>
      <c r="E24" s="162">
        <v>18472.846629</v>
      </c>
      <c r="F24" s="162">
        <v>19243.343982999999</v>
      </c>
      <c r="G24" s="162">
        <v>18616.911</v>
      </c>
      <c r="H24" s="162">
        <v>18856.324348000002</v>
      </c>
      <c r="I24" s="162">
        <v>18702.518279</v>
      </c>
      <c r="J24" s="352"/>
      <c r="K24" s="11"/>
      <c r="L24" s="11"/>
      <c r="M24" s="11"/>
    </row>
    <row r="25" spans="1:13" ht="13.35" customHeight="1" x14ac:dyDescent="0.15">
      <c r="B25" s="109"/>
      <c r="C25" s="109" t="s">
        <v>9</v>
      </c>
      <c r="D25" s="109" t="s">
        <v>636</v>
      </c>
      <c r="E25" s="350">
        <f t="shared" ref="E25:H25" si="0">E24/E50</f>
        <v>1.5716047575618102E-2</v>
      </c>
      <c r="F25" s="350">
        <f t="shared" si="0"/>
        <v>1.5850797742230423E-2</v>
      </c>
      <c r="G25" s="350">
        <f t="shared" si="0"/>
        <v>1.6017909135336794E-2</v>
      </c>
      <c r="H25" s="350">
        <f t="shared" si="0"/>
        <v>1.5506603390243082E-2</v>
      </c>
      <c r="I25" s="350">
        <f t="shared" ref="I25" si="1">I24/I50</f>
        <v>1.3990869216452243E-2</v>
      </c>
      <c r="J25" s="353"/>
    </row>
    <row r="26" spans="1:13" ht="13.35" customHeight="1" x14ac:dyDescent="0.15">
      <c r="B26" s="109" t="s">
        <v>623</v>
      </c>
      <c r="C26" s="109"/>
      <c r="D26" s="348" t="s">
        <v>637</v>
      </c>
      <c r="E26" s="162"/>
      <c r="F26" s="162"/>
      <c r="G26" s="162"/>
      <c r="H26" s="162"/>
      <c r="I26" s="162"/>
      <c r="J26" s="352"/>
    </row>
    <row r="27" spans="1:13" ht="13.35" customHeight="1" x14ac:dyDescent="0.15">
      <c r="B27" s="109"/>
      <c r="C27" s="109" t="s">
        <v>8</v>
      </c>
      <c r="D27" s="109" t="s">
        <v>632</v>
      </c>
      <c r="E27" s="162">
        <v>126066.91858400001</v>
      </c>
      <c r="F27" s="162">
        <v>126753.53282000001</v>
      </c>
      <c r="G27" s="162">
        <v>117968.872</v>
      </c>
      <c r="H27" s="162">
        <v>117793.966737</v>
      </c>
      <c r="I27" s="162">
        <v>131608.44888799998</v>
      </c>
      <c r="J27" s="352"/>
    </row>
    <row r="28" spans="1:13" ht="13.35" customHeight="1" x14ac:dyDescent="0.15">
      <c r="A28" s="89"/>
      <c r="B28" s="109"/>
      <c r="C28" s="109" t="s">
        <v>9</v>
      </c>
      <c r="D28" s="109" t="s">
        <v>39</v>
      </c>
      <c r="E28" s="350">
        <f t="shared" ref="E28:H28" si="2">E27/E50</f>
        <v>0.10725329614697134</v>
      </c>
      <c r="F28" s="350">
        <f t="shared" si="2"/>
        <v>0.10440724926072668</v>
      </c>
      <c r="G28" s="350">
        <f t="shared" si="2"/>
        <v>0.10149990363568784</v>
      </c>
      <c r="H28" s="350">
        <f t="shared" si="2"/>
        <v>9.6868524864331881E-2</v>
      </c>
      <c r="I28" s="350">
        <f t="shared" ref="I28" si="3">I27/I50</f>
        <v>9.8452869752821345E-2</v>
      </c>
      <c r="J28" s="353"/>
    </row>
    <row r="29" spans="1:13" ht="13.35" customHeight="1" x14ac:dyDescent="0.15">
      <c r="B29" s="109" t="s">
        <v>638</v>
      </c>
      <c r="C29" s="109"/>
      <c r="D29" s="348" t="s">
        <v>624</v>
      </c>
      <c r="E29" s="162"/>
      <c r="F29" s="162"/>
      <c r="G29" s="162"/>
      <c r="H29" s="162"/>
      <c r="I29" s="162"/>
      <c r="J29" s="352"/>
    </row>
    <row r="30" spans="1:13" ht="13.35" customHeight="1" x14ac:dyDescent="0.15">
      <c r="B30" s="109"/>
      <c r="C30" s="109" t="s">
        <v>8</v>
      </c>
      <c r="D30" s="109" t="s">
        <v>622</v>
      </c>
      <c r="E30" s="162">
        <v>128868.75181987506</v>
      </c>
      <c r="F30" s="162">
        <v>128519.97157609802</v>
      </c>
      <c r="G30" s="162">
        <v>115062.58261375768</v>
      </c>
      <c r="H30" s="162">
        <v>118507.12584485298</v>
      </c>
      <c r="I30" s="162">
        <v>128472.72780828217</v>
      </c>
      <c r="J30" s="352"/>
    </row>
    <row r="31" spans="1:13" ht="13.35" customHeight="1" x14ac:dyDescent="0.15">
      <c r="B31" s="109"/>
      <c r="C31" s="109" t="s">
        <v>9</v>
      </c>
      <c r="D31" s="109" t="s">
        <v>39</v>
      </c>
      <c r="E31" s="350">
        <f t="shared" ref="E31:H31" si="4">E30/E50</f>
        <v>0.10963699722554972</v>
      </c>
      <c r="F31" s="350">
        <f t="shared" si="4"/>
        <v>0.10586226994069176</v>
      </c>
      <c r="G31" s="350">
        <f t="shared" si="4"/>
        <v>9.8999344906593456E-2</v>
      </c>
      <c r="H31" s="350">
        <f t="shared" si="4"/>
        <v>9.7454995230216779E-2</v>
      </c>
      <c r="I31" s="350">
        <f t="shared" ref="I31" si="5">I30/I50</f>
        <v>9.6107118080712831E-2</v>
      </c>
      <c r="J31" s="353"/>
    </row>
    <row r="32" spans="1:13" ht="13.35" customHeight="1" x14ac:dyDescent="0.15">
      <c r="B32" s="109" t="s">
        <v>625</v>
      </c>
      <c r="C32" s="109"/>
      <c r="D32" s="348" t="s">
        <v>639</v>
      </c>
      <c r="E32" s="162"/>
      <c r="F32" s="162"/>
      <c r="G32" s="162"/>
      <c r="H32" s="162"/>
      <c r="I32" s="162"/>
      <c r="J32" s="352"/>
    </row>
    <row r="33" spans="2:10" ht="13.35" customHeight="1" x14ac:dyDescent="0.15">
      <c r="B33" s="109"/>
      <c r="C33" s="109" t="s">
        <v>8</v>
      </c>
      <c r="D33" s="109" t="s">
        <v>622</v>
      </c>
      <c r="E33" s="162">
        <v>416651.98005600006</v>
      </c>
      <c r="F33" s="162">
        <v>435676.43441999995</v>
      </c>
      <c r="G33" s="162">
        <v>425761.72207299992</v>
      </c>
      <c r="H33" s="162">
        <v>458715.13118000003</v>
      </c>
      <c r="I33" s="162">
        <v>495448.53288399999</v>
      </c>
      <c r="J33" s="352"/>
    </row>
    <row r="34" spans="2:10" ht="13.35" customHeight="1" x14ac:dyDescent="0.15">
      <c r="B34" s="109"/>
      <c r="C34" s="109" t="s">
        <v>9</v>
      </c>
      <c r="D34" s="109" t="s">
        <v>39</v>
      </c>
      <c r="E34" s="350">
        <f t="shared" ref="E34:H34" si="6">E33/E50</f>
        <v>0.35447283640388533</v>
      </c>
      <c r="F34" s="350">
        <f t="shared" si="6"/>
        <v>0.35886793112196563</v>
      </c>
      <c r="G34" s="350">
        <f t="shared" si="6"/>
        <v>0.36632353119536482</v>
      </c>
      <c r="H34" s="350">
        <f t="shared" si="6"/>
        <v>0.37722694397044787</v>
      </c>
      <c r="I34" s="350">
        <f t="shared" ref="I34" si="7">I33/I50</f>
        <v>0.37063220704596017</v>
      </c>
      <c r="J34" s="353"/>
    </row>
    <row r="35" spans="2:10" ht="13.35" customHeight="1" x14ac:dyDescent="0.15">
      <c r="B35" s="109" t="s">
        <v>626</v>
      </c>
      <c r="C35" s="109"/>
      <c r="D35" s="348" t="s">
        <v>640</v>
      </c>
      <c r="E35" s="162"/>
      <c r="F35" s="162"/>
      <c r="G35" s="162"/>
      <c r="H35" s="162"/>
      <c r="I35" s="162"/>
      <c r="J35" s="352"/>
    </row>
    <row r="36" spans="2:10" ht="13.35" customHeight="1" x14ac:dyDescent="0.15">
      <c r="B36" s="109"/>
      <c r="C36" s="109" t="s">
        <v>8</v>
      </c>
      <c r="D36" s="109" t="s">
        <v>641</v>
      </c>
      <c r="E36" s="162">
        <v>100509.91349312493</v>
      </c>
      <c r="F36" s="162">
        <v>107883.14249690199</v>
      </c>
      <c r="G36" s="162">
        <v>104623.32431324234</v>
      </c>
      <c r="H36" s="162">
        <v>108688.13956614703</v>
      </c>
      <c r="I36" s="162">
        <v>122250.21380271782</v>
      </c>
      <c r="J36" s="352"/>
    </row>
    <row r="37" spans="2:10" ht="13.35" customHeight="1" x14ac:dyDescent="0.15">
      <c r="B37" s="109"/>
      <c r="C37" s="109" t="s">
        <v>9</v>
      </c>
      <c r="D37" s="109" t="s">
        <v>39</v>
      </c>
      <c r="E37" s="350">
        <f t="shared" ref="E37:H37" si="8">E36/E50</f>
        <v>8.5510295949700166E-2</v>
      </c>
      <c r="F37" s="350">
        <f t="shared" si="8"/>
        <v>8.8863654519988788E-2</v>
      </c>
      <c r="G37" s="350">
        <f t="shared" si="8"/>
        <v>9.0017452534761996E-2</v>
      </c>
      <c r="H37" s="350">
        <f t="shared" si="8"/>
        <v>8.9380297155017344E-2</v>
      </c>
      <c r="I37" s="350">
        <f t="shared" ref="I37" si="9">I36/I50</f>
        <v>9.1452216620349275E-2</v>
      </c>
      <c r="J37" s="353"/>
    </row>
    <row r="38" spans="2:10" ht="13.35" customHeight="1" x14ac:dyDescent="0.15">
      <c r="B38" s="109" t="s">
        <v>627</v>
      </c>
      <c r="C38" s="109"/>
      <c r="D38" s="348" t="s">
        <v>633</v>
      </c>
      <c r="E38" s="109"/>
      <c r="F38" s="109"/>
      <c r="G38" s="109"/>
      <c r="H38" s="109"/>
      <c r="I38" s="109"/>
      <c r="J38" s="160"/>
    </row>
    <row r="39" spans="2:10" ht="13.35" customHeight="1" x14ac:dyDescent="0.15">
      <c r="B39" s="109"/>
      <c r="C39" s="109" t="s">
        <v>8</v>
      </c>
      <c r="D39" s="109" t="s">
        <v>632</v>
      </c>
      <c r="E39" s="232">
        <v>103130.58941799999</v>
      </c>
      <c r="F39" s="232">
        <v>106534.57470400001</v>
      </c>
      <c r="G39" s="232">
        <v>103124.58799999999</v>
      </c>
      <c r="H39" s="232">
        <v>109205.312324</v>
      </c>
      <c r="I39" s="232">
        <v>124681.558338</v>
      </c>
      <c r="J39" s="182"/>
    </row>
    <row r="40" spans="2:10" ht="13.35" customHeight="1" x14ac:dyDescent="0.15">
      <c r="B40" s="109"/>
      <c r="C40" s="109" t="s">
        <v>9</v>
      </c>
      <c r="D40" s="109" t="s">
        <v>39</v>
      </c>
      <c r="E40" s="350">
        <f t="shared" ref="E40:H40" si="10">E39/E50</f>
        <v>8.7739874765720635E-2</v>
      </c>
      <c r="F40" s="350">
        <f t="shared" si="10"/>
        <v>8.7752835353327355E-2</v>
      </c>
      <c r="G40" s="350">
        <f t="shared" si="10"/>
        <v>8.8727946338844441E-2</v>
      </c>
      <c r="H40" s="350">
        <f t="shared" si="10"/>
        <v>8.9805597053993394E-2</v>
      </c>
      <c r="I40" s="350">
        <f t="shared" ref="I40" si="11">I39/I50</f>
        <v>9.3271042454700373E-2</v>
      </c>
      <c r="J40" s="353"/>
    </row>
    <row r="41" spans="2:10" ht="13.35" customHeight="1" x14ac:dyDescent="0.15">
      <c r="B41" s="109" t="s">
        <v>628</v>
      </c>
      <c r="C41" s="109"/>
      <c r="D41" s="348" t="s">
        <v>629</v>
      </c>
      <c r="E41" s="109"/>
      <c r="F41" s="109"/>
      <c r="G41" s="109"/>
      <c r="H41" s="109"/>
      <c r="I41" s="109"/>
      <c r="J41" s="160"/>
    </row>
    <row r="42" spans="2:10" ht="13.35" customHeight="1" x14ac:dyDescent="0.15">
      <c r="B42" s="109"/>
      <c r="C42" s="109" t="s">
        <v>8</v>
      </c>
      <c r="D42" s="109" t="s">
        <v>632</v>
      </c>
      <c r="E42" s="232">
        <v>148340</v>
      </c>
      <c r="F42" s="232">
        <v>151462</v>
      </c>
      <c r="G42" s="232">
        <v>144997</v>
      </c>
      <c r="H42" s="232">
        <v>151700</v>
      </c>
      <c r="I42" s="232">
        <v>163998</v>
      </c>
      <c r="J42" s="182"/>
    </row>
    <row r="43" spans="2:10" ht="13.35" customHeight="1" x14ac:dyDescent="0.15">
      <c r="B43" s="109"/>
      <c r="C43" s="109" t="s">
        <v>9</v>
      </c>
      <c r="D43" s="109" t="s">
        <v>39</v>
      </c>
      <c r="E43" s="350">
        <f t="shared" ref="E43:H43" si="12">E42/E50</f>
        <v>0.12620244969215075</v>
      </c>
      <c r="F43" s="350">
        <f t="shared" si="12"/>
        <v>0.12475968468653988</v>
      </c>
      <c r="G43" s="350">
        <f t="shared" si="12"/>
        <v>0.12475478724136507</v>
      </c>
      <c r="H43" s="350">
        <f t="shared" si="12"/>
        <v>0.12475134023399305</v>
      </c>
      <c r="I43" s="350">
        <f t="shared" ref="I43" si="13">I42/I50</f>
        <v>0.12268265350854225</v>
      </c>
      <c r="J43" s="353"/>
    </row>
    <row r="44" spans="2:10" ht="13.35" customHeight="1" x14ac:dyDescent="0.15">
      <c r="B44" s="109" t="s">
        <v>630</v>
      </c>
      <c r="C44" s="109"/>
      <c r="D44" s="348" t="s">
        <v>642</v>
      </c>
      <c r="E44" s="350"/>
      <c r="F44" s="350"/>
      <c r="G44" s="350"/>
      <c r="H44" s="350"/>
      <c r="I44" s="350"/>
      <c r="J44" s="353"/>
    </row>
    <row r="45" spans="2:10" ht="13.35" customHeight="1" x14ac:dyDescent="0.15">
      <c r="B45" s="109"/>
      <c r="C45" s="109" t="s">
        <v>8</v>
      </c>
      <c r="D45" s="109" t="s">
        <v>632</v>
      </c>
      <c r="E45" s="232">
        <v>34685</v>
      </c>
      <c r="F45" s="232">
        <v>36282</v>
      </c>
      <c r="G45" s="232">
        <v>33995</v>
      </c>
      <c r="H45" s="232">
        <v>34106</v>
      </c>
      <c r="I45" s="232">
        <v>34941</v>
      </c>
      <c r="J45" s="182"/>
    </row>
    <row r="46" spans="2:10" ht="13.35" customHeight="1" x14ac:dyDescent="0.15">
      <c r="B46" s="109"/>
      <c r="C46" s="109" t="s">
        <v>9</v>
      </c>
      <c r="D46" s="109" t="s">
        <v>39</v>
      </c>
      <c r="E46" s="350">
        <f>+E45/E50</f>
        <v>2.9508776915007747E-2</v>
      </c>
      <c r="F46" s="350">
        <f>+F45/F50</f>
        <v>2.9885587670815384E-2</v>
      </c>
      <c r="G46" s="350">
        <f>+G45/G50</f>
        <v>2.92491499291034E-2</v>
      </c>
      <c r="H46" s="350">
        <f>+H45/H50</f>
        <v>2.8047259129997146E-2</v>
      </c>
      <c r="I46" s="350">
        <f>+I45/I50</f>
        <v>2.6138456543628428E-2</v>
      </c>
      <c r="J46" s="353"/>
    </row>
    <row r="47" spans="2:10" ht="13.35" customHeight="1" x14ac:dyDescent="0.15">
      <c r="B47" s="109" t="s">
        <v>631</v>
      </c>
      <c r="C47" s="109"/>
      <c r="D47" s="348" t="s">
        <v>643</v>
      </c>
      <c r="E47" s="109"/>
      <c r="F47" s="109"/>
      <c r="G47" s="109"/>
      <c r="H47" s="109"/>
      <c r="I47" s="109"/>
      <c r="J47" s="160"/>
    </row>
    <row r="48" spans="2:10" ht="13.35" customHeight="1" x14ac:dyDescent="0.15">
      <c r="B48" s="109"/>
      <c r="C48" s="109" t="s">
        <v>8</v>
      </c>
      <c r="D48" s="109" t="s">
        <v>622</v>
      </c>
      <c r="E48" s="232">
        <v>98687</v>
      </c>
      <c r="F48" s="232">
        <v>101675</v>
      </c>
      <c r="G48" s="232">
        <v>98106</v>
      </c>
      <c r="H48" s="232">
        <v>98447</v>
      </c>
      <c r="I48" s="232">
        <v>116663</v>
      </c>
      <c r="J48" s="182"/>
    </row>
    <row r="49" spans="1:13" ht="13.35" customHeight="1" x14ac:dyDescent="0.15">
      <c r="B49" s="109"/>
      <c r="C49" s="109" t="s">
        <v>9</v>
      </c>
      <c r="D49" s="109" t="s">
        <v>39</v>
      </c>
      <c r="E49" s="350">
        <f t="shared" ref="E49:H49" si="14">E48/E50</f>
        <v>8.395942532539627E-2</v>
      </c>
      <c r="F49" s="350">
        <f t="shared" si="14"/>
        <v>8.374998970371407E-2</v>
      </c>
      <c r="G49" s="350">
        <f t="shared" si="14"/>
        <v>8.4409975082942137E-2</v>
      </c>
      <c r="H49" s="350">
        <f t="shared" si="14"/>
        <v>8.0958438971759486E-2</v>
      </c>
      <c r="I49" s="350">
        <f t="shared" ref="I49" si="15">I48/I50</f>
        <v>8.7272566776833038E-2</v>
      </c>
      <c r="J49" s="353"/>
    </row>
    <row r="50" spans="1:13" ht="13.35" customHeight="1" x14ac:dyDescent="0.15">
      <c r="B50" s="109" t="s">
        <v>17</v>
      </c>
      <c r="C50" s="109"/>
      <c r="D50" s="348" t="s">
        <v>644</v>
      </c>
      <c r="E50" s="351">
        <v>1175413</v>
      </c>
      <c r="F50" s="351">
        <v>1214030</v>
      </c>
      <c r="G50" s="351">
        <v>1162256</v>
      </c>
      <c r="H50" s="351">
        <v>1216019</v>
      </c>
      <c r="I50" s="351">
        <v>1336766</v>
      </c>
      <c r="J50" s="354"/>
    </row>
    <row r="51" spans="1:13" ht="13.35" customHeight="1" x14ac:dyDescent="0.15"/>
    <row r="52" spans="1:13" ht="13.35" customHeight="1" x14ac:dyDescent="0.15">
      <c r="A52" s="164" t="s">
        <v>648</v>
      </c>
      <c r="C52" s="160"/>
      <c r="D52" s="160"/>
      <c r="H52" s="161"/>
      <c r="I52" s="34" t="s">
        <v>4</v>
      </c>
      <c r="J52" s="34"/>
      <c r="K52" s="30"/>
      <c r="L52" s="11"/>
      <c r="M52" s="11"/>
    </row>
    <row r="53" spans="1:13" ht="13.35" customHeight="1" x14ac:dyDescent="0.15">
      <c r="B53" s="28" t="s">
        <v>6</v>
      </c>
      <c r="C53" s="18"/>
      <c r="D53" s="259"/>
      <c r="E53" s="249" t="s">
        <v>649</v>
      </c>
      <c r="F53" s="249" t="s">
        <v>651</v>
      </c>
      <c r="G53" s="249" t="s">
        <v>652</v>
      </c>
      <c r="H53" s="35" t="s">
        <v>653</v>
      </c>
      <c r="I53" s="35" t="s">
        <v>646</v>
      </c>
      <c r="J53" s="181"/>
      <c r="K53" s="8"/>
      <c r="L53" s="11"/>
      <c r="M53" s="11"/>
    </row>
    <row r="54" spans="1:13" ht="13.35" customHeight="1" x14ac:dyDescent="0.15">
      <c r="B54" s="170" t="s">
        <v>19</v>
      </c>
      <c r="C54" s="196"/>
      <c r="D54" s="197" t="s">
        <v>95</v>
      </c>
      <c r="E54" s="198"/>
      <c r="F54" s="198"/>
      <c r="G54" s="198"/>
      <c r="H54" s="201"/>
      <c r="I54" s="201"/>
      <c r="J54" s="181"/>
      <c r="K54" s="8"/>
      <c r="L54" s="11"/>
      <c r="M54" s="11"/>
    </row>
    <row r="55" spans="1:13" ht="13.35" customHeight="1" x14ac:dyDescent="0.15">
      <c r="B55" s="109"/>
      <c r="C55" s="59" t="s">
        <v>43</v>
      </c>
      <c r="D55" s="109" t="s">
        <v>29</v>
      </c>
      <c r="E55" s="163">
        <v>1086100</v>
      </c>
      <c r="F55" s="163">
        <v>1122272</v>
      </c>
      <c r="G55" s="356">
        <v>1068616</v>
      </c>
      <c r="H55" s="356">
        <v>1108490</v>
      </c>
      <c r="I55" s="366">
        <v>1204643</v>
      </c>
      <c r="J55" s="182"/>
      <c r="K55" s="8"/>
      <c r="L55" s="11"/>
      <c r="M55" s="11"/>
    </row>
    <row r="56" spans="1:13" ht="13.35" customHeight="1" x14ac:dyDescent="0.15">
      <c r="B56" s="174"/>
      <c r="C56" s="174" t="s">
        <v>9</v>
      </c>
      <c r="D56" s="174" t="s">
        <v>38</v>
      </c>
      <c r="E56" s="202">
        <v>0.93300000000000005</v>
      </c>
      <c r="F56" s="202">
        <v>0.93200000000000005</v>
      </c>
      <c r="G56" s="202">
        <v>0.92600000000000005</v>
      </c>
      <c r="H56" s="202">
        <v>0.91800000000000004</v>
      </c>
      <c r="I56" s="367">
        <f>I55/I63</f>
        <v>0.90776554170855184</v>
      </c>
      <c r="J56" s="183"/>
      <c r="K56" s="8"/>
      <c r="L56" s="11"/>
      <c r="M56" s="11"/>
    </row>
    <row r="57" spans="1:13" ht="13.35" customHeight="1" x14ac:dyDescent="0.15">
      <c r="B57" s="57" t="s">
        <v>20</v>
      </c>
      <c r="C57" s="57"/>
      <c r="D57" s="195" t="s">
        <v>96</v>
      </c>
      <c r="E57" s="200"/>
      <c r="F57" s="200"/>
      <c r="G57" s="200"/>
      <c r="H57" s="200"/>
      <c r="I57" s="368"/>
      <c r="J57" s="184"/>
      <c r="K57" s="8"/>
      <c r="L57" s="11"/>
      <c r="M57" s="11"/>
    </row>
    <row r="58" spans="1:13" ht="13.35" customHeight="1" x14ac:dyDescent="0.15">
      <c r="B58" s="109"/>
      <c r="C58" s="59" t="s">
        <v>43</v>
      </c>
      <c r="D58" s="109" t="s">
        <v>29</v>
      </c>
      <c r="E58" s="163">
        <v>59944</v>
      </c>
      <c r="F58" s="163">
        <v>60999</v>
      </c>
      <c r="G58" s="16">
        <v>63741</v>
      </c>
      <c r="H58" s="16">
        <v>77142</v>
      </c>
      <c r="I58" s="369">
        <v>100307</v>
      </c>
      <c r="J58" s="182"/>
      <c r="K58" s="8"/>
      <c r="L58" s="11"/>
      <c r="M58" s="11"/>
    </row>
    <row r="59" spans="1:13" ht="13.35" customHeight="1" x14ac:dyDescent="0.15">
      <c r="B59" s="109"/>
      <c r="C59" s="109" t="s">
        <v>9</v>
      </c>
      <c r="D59" s="109" t="s">
        <v>39</v>
      </c>
      <c r="E59" s="238">
        <v>5.0999999999999997E-2</v>
      </c>
      <c r="F59" s="238">
        <v>5.0999999999999997E-2</v>
      </c>
      <c r="G59" s="238">
        <v>5.5E-2</v>
      </c>
      <c r="H59" s="238">
        <v>6.4000000000000001E-2</v>
      </c>
      <c r="I59" s="370">
        <f>I58/I63</f>
        <v>7.5586906819829366E-2</v>
      </c>
      <c r="J59" s="183"/>
      <c r="K59" s="8"/>
      <c r="L59" s="11"/>
      <c r="M59" s="11"/>
    </row>
    <row r="60" spans="1:13" ht="13.35" customHeight="1" x14ac:dyDescent="0.15">
      <c r="B60" s="170" t="s">
        <v>21</v>
      </c>
      <c r="C60" s="170"/>
      <c r="D60" s="197" t="s">
        <v>172</v>
      </c>
      <c r="E60" s="203"/>
      <c r="F60" s="203"/>
      <c r="G60" s="203"/>
      <c r="H60" s="203"/>
      <c r="I60" s="371"/>
      <c r="J60" s="184"/>
      <c r="K60" s="8"/>
      <c r="L60" s="11"/>
      <c r="M60" s="11"/>
    </row>
    <row r="61" spans="1:13" ht="13.35" customHeight="1" x14ac:dyDescent="0.15">
      <c r="B61" s="109"/>
      <c r="C61" s="59" t="s">
        <v>43</v>
      </c>
      <c r="D61" s="109" t="s">
        <v>29</v>
      </c>
      <c r="E61" s="163">
        <v>18214</v>
      </c>
      <c r="F61" s="163">
        <v>20849</v>
      </c>
      <c r="G61" s="182">
        <v>21927</v>
      </c>
      <c r="H61" s="182">
        <v>21685</v>
      </c>
      <c r="I61" s="366">
        <v>22092</v>
      </c>
      <c r="J61" s="182"/>
      <c r="K61" s="11"/>
      <c r="L61" s="11"/>
      <c r="M61" s="11"/>
    </row>
    <row r="62" spans="1:13" ht="13.35" customHeight="1" x14ac:dyDescent="0.15">
      <c r="B62" s="174"/>
      <c r="C62" s="174" t="s">
        <v>9</v>
      </c>
      <c r="D62" s="174" t="s">
        <v>38</v>
      </c>
      <c r="E62" s="202">
        <v>1.6E-2</v>
      </c>
      <c r="F62" s="202">
        <v>1.7000000000000001E-2</v>
      </c>
      <c r="G62" s="202">
        <v>1.9E-2</v>
      </c>
      <c r="H62" s="202">
        <v>1.7999999999999999E-2</v>
      </c>
      <c r="I62" s="367">
        <f>I61/I63</f>
        <v>1.6647551471618834E-2</v>
      </c>
      <c r="J62" s="183"/>
      <c r="K62" s="11"/>
      <c r="L62" s="11"/>
      <c r="M62" s="11"/>
    </row>
    <row r="63" spans="1:13" ht="13.35" customHeight="1" x14ac:dyDescent="0.15">
      <c r="B63" s="204" t="s">
        <v>17</v>
      </c>
      <c r="C63" s="204"/>
      <c r="D63" s="205" t="s">
        <v>40</v>
      </c>
      <c r="E63" s="206">
        <v>1164258</v>
      </c>
      <c r="F63" s="206">
        <v>1204120</v>
      </c>
      <c r="G63" s="365">
        <v>1154284</v>
      </c>
      <c r="H63" s="365">
        <v>1207317</v>
      </c>
      <c r="I63" s="372">
        <v>1327042</v>
      </c>
      <c r="J63" s="185"/>
      <c r="K63" s="11"/>
      <c r="L63" s="11"/>
      <c r="M63" s="11"/>
    </row>
    <row r="64" spans="1:13" x14ac:dyDescent="0.15">
      <c r="K64" s="11"/>
      <c r="L64" s="11"/>
      <c r="M64" s="11"/>
    </row>
  </sheetData>
  <phoneticPr fontId="2"/>
  <printOptions horizontalCentered="1"/>
  <pageMargins left="0" right="0" top="0.39370078740157483" bottom="0.39370078740157483" header="0.31496062992125984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showGridLines="0" workbookViewId="0">
      <selection activeCell="F8" sqref="F8"/>
    </sheetView>
  </sheetViews>
  <sheetFormatPr defaultColWidth="9" defaultRowHeight="13.5" x14ac:dyDescent="0.15"/>
  <cols>
    <col min="1" max="2" width="2" style="7" customWidth="1"/>
    <col min="3" max="3" width="16.875" style="7" customWidth="1"/>
    <col min="4" max="4" width="27.5" style="159" customWidth="1"/>
    <col min="5" max="6" width="10.25" style="7" customWidth="1"/>
    <col min="7" max="16384" width="9" style="7"/>
  </cols>
  <sheetData>
    <row r="1" spans="1:9" s="46" customFormat="1" ht="16.5" customHeight="1" x14ac:dyDescent="0.15">
      <c r="A1" s="39" t="s">
        <v>698</v>
      </c>
      <c r="B1" s="39"/>
      <c r="C1" s="39"/>
      <c r="D1" s="54"/>
      <c r="E1" s="39"/>
      <c r="F1" s="39"/>
      <c r="G1" s="39"/>
      <c r="H1" s="39"/>
      <c r="I1" s="39"/>
    </row>
    <row r="2" spans="1:9" ht="21" customHeight="1" x14ac:dyDescent="0.15">
      <c r="G2" s="29"/>
      <c r="H2" s="29"/>
      <c r="I2" s="161" t="s">
        <v>119</v>
      </c>
    </row>
    <row r="3" spans="1:9" s="48" customFormat="1" x14ac:dyDescent="0.15">
      <c r="B3" s="56"/>
      <c r="C3" s="260"/>
      <c r="D3" s="261"/>
      <c r="E3" s="262" t="s">
        <v>649</v>
      </c>
      <c r="F3" s="262" t="s">
        <v>651</v>
      </c>
      <c r="G3" s="262" t="s">
        <v>652</v>
      </c>
      <c r="H3" s="262" t="s">
        <v>653</v>
      </c>
      <c r="I3" s="262" t="s">
        <v>654</v>
      </c>
    </row>
    <row r="4" spans="1:9" ht="28.5" customHeight="1" x14ac:dyDescent="0.15">
      <c r="A4" s="93"/>
      <c r="B4" s="93" t="s">
        <v>22</v>
      </c>
      <c r="C4" s="93"/>
      <c r="D4" s="265" t="s">
        <v>36</v>
      </c>
      <c r="E4" s="16">
        <v>96258</v>
      </c>
      <c r="F4" s="16">
        <v>97825</v>
      </c>
      <c r="G4" s="16">
        <v>95069</v>
      </c>
      <c r="H4" s="16">
        <v>96159</v>
      </c>
      <c r="I4" s="16">
        <v>98000</v>
      </c>
    </row>
    <row r="5" spans="1:9" ht="17.45" customHeight="1" x14ac:dyDescent="0.15">
      <c r="A5" s="11"/>
      <c r="B5" s="170"/>
      <c r="C5" s="170" t="s">
        <v>23</v>
      </c>
      <c r="D5" s="192" t="s">
        <v>61</v>
      </c>
      <c r="E5" s="236">
        <v>56566</v>
      </c>
      <c r="F5" s="236">
        <v>56763</v>
      </c>
      <c r="G5" s="236">
        <v>53777</v>
      </c>
      <c r="H5" s="236">
        <v>54609</v>
      </c>
      <c r="I5" s="236">
        <v>54332</v>
      </c>
    </row>
    <row r="6" spans="1:9" ht="17.45" customHeight="1" x14ac:dyDescent="0.15">
      <c r="A6" s="11"/>
      <c r="B6" s="174"/>
      <c r="C6" s="172" t="s">
        <v>232</v>
      </c>
      <c r="D6" s="171" t="s">
        <v>39</v>
      </c>
      <c r="E6" s="202">
        <f>E5/E4</f>
        <v>0.58764985767416733</v>
      </c>
      <c r="F6" s="202">
        <f t="shared" ref="F6:I6" si="0">F5/F4</f>
        <v>0.58025044722719143</v>
      </c>
      <c r="G6" s="202">
        <f t="shared" si="0"/>
        <v>0.56566283436241049</v>
      </c>
      <c r="H6" s="202">
        <f t="shared" si="0"/>
        <v>0.56790316039060307</v>
      </c>
      <c r="I6" s="202">
        <f t="shared" si="0"/>
        <v>0.55440816326530618</v>
      </c>
    </row>
    <row r="7" spans="1:9" s="50" customFormat="1" ht="17.45" customHeight="1" x14ac:dyDescent="0.15">
      <c r="A7" s="49"/>
      <c r="B7" s="188"/>
      <c r="C7" s="240" t="s">
        <v>270</v>
      </c>
      <c r="D7" s="189" t="s">
        <v>62</v>
      </c>
      <c r="E7" s="237">
        <v>3539</v>
      </c>
      <c r="F7" s="237">
        <v>3696</v>
      </c>
      <c r="G7" s="237">
        <v>3738</v>
      </c>
      <c r="H7" s="237">
        <v>3848</v>
      </c>
      <c r="I7" s="237">
        <v>3985</v>
      </c>
    </row>
    <row r="8" spans="1:9" s="50" customFormat="1" ht="17.45" customHeight="1" x14ac:dyDescent="0.15">
      <c r="A8" s="49"/>
      <c r="B8" s="187"/>
      <c r="C8" s="72" t="s">
        <v>232</v>
      </c>
      <c r="D8" s="75" t="s">
        <v>39</v>
      </c>
      <c r="E8" s="238">
        <f>E7/E4</f>
        <v>3.6765775312181843E-2</v>
      </c>
      <c r="F8" s="238">
        <f t="shared" ref="F8:I8" si="1">F7/F4</f>
        <v>3.7781753130590338E-2</v>
      </c>
      <c r="G8" s="238">
        <f t="shared" si="1"/>
        <v>3.9318810548128198E-2</v>
      </c>
      <c r="H8" s="238">
        <f t="shared" si="1"/>
        <v>4.0017055085847401E-2</v>
      </c>
      <c r="I8" s="238">
        <f t="shared" si="1"/>
        <v>4.0663265306122451E-2</v>
      </c>
    </row>
    <row r="9" spans="1:9" ht="17.45" customHeight="1" x14ac:dyDescent="0.15">
      <c r="A9" s="11"/>
      <c r="B9" s="170"/>
      <c r="C9" s="193" t="s">
        <v>24</v>
      </c>
      <c r="D9" s="192" t="s">
        <v>63</v>
      </c>
      <c r="E9" s="239">
        <v>1166</v>
      </c>
      <c r="F9" s="239">
        <v>1076</v>
      </c>
      <c r="G9" s="239">
        <v>923</v>
      </c>
      <c r="H9" s="239">
        <v>1065</v>
      </c>
      <c r="I9" s="239">
        <v>1070</v>
      </c>
    </row>
    <row r="10" spans="1:9" ht="17.45" customHeight="1" x14ac:dyDescent="0.15">
      <c r="A10" s="11"/>
      <c r="B10" s="174"/>
      <c r="C10" s="172" t="s">
        <v>232</v>
      </c>
      <c r="D10" s="171" t="s">
        <v>39</v>
      </c>
      <c r="E10" s="224">
        <f>E9/E4</f>
        <v>1.2113278896299528E-2</v>
      </c>
      <c r="F10" s="224">
        <f t="shared" ref="F10:I10" si="2">F9/F4</f>
        <v>1.0999233324814721E-2</v>
      </c>
      <c r="G10" s="224">
        <f t="shared" si="2"/>
        <v>9.7087378640776691E-3</v>
      </c>
      <c r="H10" s="224">
        <f t="shared" si="2"/>
        <v>1.10754063582192E-2</v>
      </c>
      <c r="I10" s="224">
        <f t="shared" si="2"/>
        <v>1.0918367346938776E-2</v>
      </c>
    </row>
    <row r="11" spans="1:9" s="11" customFormat="1" ht="17.45" customHeight="1" x14ac:dyDescent="0.15">
      <c r="B11" s="57"/>
      <c r="C11" s="166" t="s">
        <v>25</v>
      </c>
      <c r="D11" s="190" t="s">
        <v>64</v>
      </c>
      <c r="E11" s="237">
        <v>4869</v>
      </c>
      <c r="F11" s="237">
        <v>5198</v>
      </c>
      <c r="G11" s="237">
        <v>5964</v>
      </c>
      <c r="H11" s="237">
        <v>6087</v>
      </c>
      <c r="I11" s="237">
        <v>5767</v>
      </c>
    </row>
    <row r="12" spans="1:9" s="11" customFormat="1" ht="17.45" customHeight="1" x14ac:dyDescent="0.15">
      <c r="B12" s="73"/>
      <c r="C12" s="72" t="s">
        <v>232</v>
      </c>
      <c r="D12" s="75" t="s">
        <v>39</v>
      </c>
      <c r="E12" s="225">
        <f>E11/E4</f>
        <v>5.0582808701614412E-2</v>
      </c>
      <c r="F12" s="225">
        <f t="shared" ref="F12:I12" si="3">F11/F4</f>
        <v>5.3135701507794529E-2</v>
      </c>
      <c r="G12" s="225">
        <f t="shared" si="3"/>
        <v>6.2733383121732642E-2</v>
      </c>
      <c r="H12" s="225">
        <f t="shared" si="3"/>
        <v>6.3301407044582411E-2</v>
      </c>
      <c r="I12" s="225">
        <f t="shared" si="3"/>
        <v>5.8846938775510206E-2</v>
      </c>
    </row>
    <row r="13" spans="1:9" s="11" customFormat="1" ht="17.45" customHeight="1" x14ac:dyDescent="0.15">
      <c r="B13" s="170"/>
      <c r="C13" s="193" t="s">
        <v>26</v>
      </c>
      <c r="D13" s="192" t="s">
        <v>65</v>
      </c>
      <c r="E13" s="239">
        <v>1572</v>
      </c>
      <c r="F13" s="239">
        <v>641</v>
      </c>
      <c r="G13" s="239">
        <v>372</v>
      </c>
      <c r="H13" s="239">
        <v>323</v>
      </c>
      <c r="I13" s="239">
        <v>294</v>
      </c>
    </row>
    <row r="14" spans="1:9" s="11" customFormat="1" ht="17.45" customHeight="1" x14ac:dyDescent="0.15">
      <c r="B14" s="174"/>
      <c r="C14" s="172" t="s">
        <v>232</v>
      </c>
      <c r="D14" s="171" t="s">
        <v>39</v>
      </c>
      <c r="E14" s="224">
        <f>E13/E4</f>
        <v>1.6331110141494732E-2</v>
      </c>
      <c r="F14" s="224">
        <f t="shared" ref="F14:I14" si="4">F13/F4</f>
        <v>6.5525172501916685E-3</v>
      </c>
      <c r="G14" s="224">
        <f t="shared" si="4"/>
        <v>3.912947438176482E-3</v>
      </c>
      <c r="H14" s="224">
        <f t="shared" si="4"/>
        <v>3.3590199565303302E-3</v>
      </c>
      <c r="I14" s="224">
        <f t="shared" si="4"/>
        <v>3.0000000000000001E-3</v>
      </c>
    </row>
    <row r="15" spans="1:9" ht="17.45" customHeight="1" x14ac:dyDescent="0.15">
      <c r="A15" s="11"/>
      <c r="B15" s="57"/>
      <c r="C15" s="57" t="s">
        <v>27</v>
      </c>
      <c r="D15" s="191" t="s">
        <v>66</v>
      </c>
      <c r="E15" s="237">
        <v>2085</v>
      </c>
      <c r="F15" s="237">
        <v>2102</v>
      </c>
      <c r="G15" s="237">
        <v>2142</v>
      </c>
      <c r="H15" s="237">
        <v>2033</v>
      </c>
      <c r="I15" s="237">
        <v>1996</v>
      </c>
    </row>
    <row r="16" spans="1:9" ht="17.45" customHeight="1" x14ac:dyDescent="0.15">
      <c r="A16" s="11"/>
      <c r="B16" s="73"/>
      <c r="C16" s="72" t="s">
        <v>232</v>
      </c>
      <c r="D16" s="75" t="s">
        <v>39</v>
      </c>
      <c r="E16" s="225">
        <f>E15/E4</f>
        <v>2.166053730599015E-2</v>
      </c>
      <c r="F16" s="225">
        <f t="shared" ref="F16:I16" si="5">F15/F4</f>
        <v>2.1487349859442884E-2</v>
      </c>
      <c r="G16" s="225">
        <f t="shared" si="5"/>
        <v>2.2531003797242002E-2</v>
      </c>
      <c r="H16" s="225">
        <f t="shared" si="5"/>
        <v>2.1142066785220313E-2</v>
      </c>
      <c r="I16" s="225">
        <f t="shared" si="5"/>
        <v>2.036734693877551E-2</v>
      </c>
    </row>
    <row r="17" spans="1:10" ht="17.45" customHeight="1" x14ac:dyDescent="0.15">
      <c r="A17" s="11"/>
      <c r="B17" s="170"/>
      <c r="C17" s="170" t="s">
        <v>2</v>
      </c>
      <c r="D17" s="179" t="s">
        <v>117</v>
      </c>
      <c r="E17" s="239">
        <v>26461</v>
      </c>
      <c r="F17" s="239">
        <v>28349</v>
      </c>
      <c r="G17" s="239">
        <v>28153</v>
      </c>
      <c r="H17" s="239">
        <v>28194</v>
      </c>
      <c r="I17" s="239">
        <f>I4-I5-I7-I9-I11-I13-I15</f>
        <v>30556</v>
      </c>
      <c r="J17" s="385"/>
    </row>
    <row r="18" spans="1:10" ht="17.45" customHeight="1" x14ac:dyDescent="0.15">
      <c r="A18" s="11"/>
      <c r="B18" s="174"/>
      <c r="C18" s="172" t="s">
        <v>232</v>
      </c>
      <c r="D18" s="171" t="s">
        <v>39</v>
      </c>
      <c r="E18" s="224">
        <f>E17/E4</f>
        <v>0.27489663196825198</v>
      </c>
      <c r="F18" s="224">
        <f t="shared" ref="F18:I18" si="6">F17/F4</f>
        <v>0.28979299769997446</v>
      </c>
      <c r="G18" s="224">
        <f t="shared" si="6"/>
        <v>0.29613228286823257</v>
      </c>
      <c r="H18" s="224">
        <f t="shared" si="6"/>
        <v>0.2932018843789973</v>
      </c>
      <c r="I18" s="224">
        <f t="shared" si="6"/>
        <v>0.31179591836734694</v>
      </c>
    </row>
    <row r="19" spans="1:10" ht="17.45" customHeight="1" x14ac:dyDescent="0.15">
      <c r="A19" s="11"/>
      <c r="B19" s="11"/>
      <c r="C19" s="11"/>
      <c r="D19" s="94"/>
      <c r="E19" s="38"/>
      <c r="F19" s="38"/>
    </row>
    <row r="20" spans="1:10" ht="17.45" customHeight="1" x14ac:dyDescent="0.15">
      <c r="A20" s="11"/>
      <c r="B20" s="11"/>
      <c r="C20" s="11"/>
      <c r="D20" s="94"/>
      <c r="E20" s="47"/>
      <c r="F20" s="47"/>
    </row>
    <row r="21" spans="1:10" ht="17.45" customHeight="1" x14ac:dyDescent="0.15">
      <c r="A21" s="39" t="s">
        <v>699</v>
      </c>
      <c r="B21" s="39"/>
      <c r="C21" s="39"/>
      <c r="D21" s="54"/>
      <c r="E21" s="55"/>
      <c r="F21" s="55"/>
      <c r="G21" s="41"/>
      <c r="H21" s="41"/>
      <c r="I21" s="41"/>
    </row>
    <row r="22" spans="1:10" ht="17.45" customHeight="1" x14ac:dyDescent="0.15">
      <c r="G22" s="29"/>
      <c r="H22" s="29"/>
      <c r="I22" s="161" t="s">
        <v>60</v>
      </c>
    </row>
    <row r="23" spans="1:10" s="48" customFormat="1" ht="17.45" customHeight="1" x14ac:dyDescent="0.15">
      <c r="B23" s="56"/>
      <c r="C23" s="260"/>
      <c r="D23" s="261"/>
      <c r="E23" s="262" t="s">
        <v>649</v>
      </c>
      <c r="F23" s="262" t="s">
        <v>651</v>
      </c>
      <c r="G23" s="262" t="s">
        <v>652</v>
      </c>
      <c r="H23" s="262" t="s">
        <v>653</v>
      </c>
      <c r="I23" s="262" t="s">
        <v>645</v>
      </c>
    </row>
    <row r="24" spans="1:10" ht="17.45" customHeight="1" x14ac:dyDescent="0.15">
      <c r="B24" s="387" t="s">
        <v>28</v>
      </c>
      <c r="C24" s="388"/>
      <c r="D24" s="389" t="s">
        <v>171</v>
      </c>
      <c r="E24" s="388">
        <v>4053</v>
      </c>
      <c r="F24" s="388">
        <v>14604</v>
      </c>
      <c r="G24" s="388">
        <v>6000</v>
      </c>
      <c r="H24" s="388">
        <v>4480</v>
      </c>
      <c r="I24" s="388">
        <v>3309</v>
      </c>
    </row>
    <row r="25" spans="1:10" ht="17.45" customHeight="1" x14ac:dyDescent="0.15">
      <c r="B25" s="109"/>
      <c r="C25" s="162" t="s">
        <v>700</v>
      </c>
      <c r="D25" s="390" t="s">
        <v>702</v>
      </c>
      <c r="E25" s="162">
        <v>3205</v>
      </c>
      <c r="F25" s="162">
        <v>12664</v>
      </c>
      <c r="G25" s="162">
        <v>4377</v>
      </c>
      <c r="H25" s="162">
        <v>3935</v>
      </c>
      <c r="I25" s="162">
        <v>2205</v>
      </c>
    </row>
    <row r="26" spans="1:10" ht="17.45" customHeight="1" x14ac:dyDescent="0.15">
      <c r="B26" s="174"/>
      <c r="C26" s="391" t="s">
        <v>701</v>
      </c>
      <c r="D26" s="392" t="s">
        <v>703</v>
      </c>
      <c r="E26" s="391">
        <v>825</v>
      </c>
      <c r="F26" s="391">
        <v>676</v>
      </c>
      <c r="G26" s="391">
        <v>276</v>
      </c>
      <c r="H26" s="391">
        <v>541</v>
      </c>
      <c r="I26" s="391">
        <v>1074</v>
      </c>
    </row>
    <row r="27" spans="1:10" ht="17.45" customHeight="1" x14ac:dyDescent="0.15">
      <c r="B27" s="387" t="s">
        <v>25</v>
      </c>
      <c r="C27" s="388"/>
      <c r="D27" s="389" t="s">
        <v>64</v>
      </c>
      <c r="E27" s="393">
        <v>4869</v>
      </c>
      <c r="F27" s="393">
        <v>5198</v>
      </c>
      <c r="G27" s="393">
        <v>6424</v>
      </c>
      <c r="H27" s="393">
        <v>6634</v>
      </c>
      <c r="I27" s="393">
        <v>6119</v>
      </c>
    </row>
    <row r="28" spans="1:10" ht="12.75" x14ac:dyDescent="0.15">
      <c r="B28" s="394"/>
      <c r="C28" s="391" t="s">
        <v>704</v>
      </c>
      <c r="D28" s="391" t="s">
        <v>705</v>
      </c>
      <c r="E28" s="391">
        <v>4869</v>
      </c>
      <c r="F28" s="391">
        <v>5198</v>
      </c>
      <c r="G28" s="391">
        <v>5964</v>
      </c>
      <c r="H28" s="391">
        <v>6087</v>
      </c>
      <c r="I28" s="395">
        <v>5767</v>
      </c>
    </row>
    <row r="40" spans="1:1" x14ac:dyDescent="0.15">
      <c r="A40" s="89"/>
    </row>
  </sheetData>
  <phoneticPr fontId="2"/>
  <printOptions horizontalCentered="1"/>
  <pageMargins left="0" right="0" top="0.39370078740157483" bottom="0.19685039370078741" header="0.31496062992125984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showGridLines="0" tabSelected="1" view="pageBreakPreview" topLeftCell="A10" zoomScale="60" zoomScaleNormal="100" workbookViewId="0">
      <selection activeCell="E11" sqref="E11"/>
    </sheetView>
  </sheetViews>
  <sheetFormatPr defaultColWidth="9" defaultRowHeight="12.75" x14ac:dyDescent="0.15"/>
  <cols>
    <col min="1" max="1" width="2" style="7" customWidth="1"/>
    <col min="2" max="2" width="24.25" style="7" customWidth="1"/>
    <col min="3" max="3" width="9.625" style="7" customWidth="1"/>
    <col min="4" max="4" width="21.25" style="7" customWidth="1"/>
    <col min="5" max="9" width="8.625" style="7" customWidth="1"/>
    <col min="10" max="16384" width="9" style="7"/>
  </cols>
  <sheetData>
    <row r="1" spans="1:9" s="46" customFormat="1" x14ac:dyDescent="0.15">
      <c r="A1" s="39" t="s">
        <v>660</v>
      </c>
      <c r="B1" s="39"/>
      <c r="C1" s="39"/>
      <c r="D1" s="39"/>
      <c r="E1" s="39"/>
      <c r="F1" s="39"/>
      <c r="G1" s="39"/>
      <c r="H1" s="39"/>
      <c r="I1" s="39"/>
    </row>
    <row r="3" spans="1:9" s="50" customFormat="1" ht="17.25" customHeight="1" x14ac:dyDescent="0.15">
      <c r="A3" s="33"/>
      <c r="B3" s="85" t="s">
        <v>123</v>
      </c>
      <c r="C3" s="260"/>
      <c r="D3" s="260" t="s">
        <v>124</v>
      </c>
      <c r="E3" s="262" t="s">
        <v>649</v>
      </c>
      <c r="F3" s="262" t="s">
        <v>651</v>
      </c>
      <c r="G3" s="262" t="s">
        <v>652</v>
      </c>
      <c r="H3" s="262" t="s">
        <v>653</v>
      </c>
      <c r="I3" s="262" t="s">
        <v>645</v>
      </c>
    </row>
    <row r="4" spans="1:9" ht="17.25" customHeight="1" x14ac:dyDescent="0.15">
      <c r="B4" s="86" t="s">
        <v>88</v>
      </c>
      <c r="C4" s="87" t="s">
        <v>215</v>
      </c>
      <c r="D4" s="74"/>
      <c r="E4" s="36"/>
      <c r="F4" s="36"/>
      <c r="G4" s="36"/>
      <c r="H4" s="36"/>
      <c r="I4" s="36"/>
    </row>
    <row r="5" spans="1:9" ht="40.5" x14ac:dyDescent="0.15">
      <c r="B5" s="91" t="s">
        <v>87</v>
      </c>
      <c r="C5" s="472" t="s">
        <v>99</v>
      </c>
      <c r="D5" s="472"/>
      <c r="E5" s="163">
        <v>7937</v>
      </c>
      <c r="F5" s="163">
        <v>7847</v>
      </c>
      <c r="G5" s="163">
        <v>7732</v>
      </c>
      <c r="H5" s="163">
        <v>7785</v>
      </c>
      <c r="I5" s="163">
        <v>7699</v>
      </c>
    </row>
    <row r="6" spans="1:9" ht="45" customHeight="1" x14ac:dyDescent="0.15">
      <c r="B6" s="241" t="s">
        <v>89</v>
      </c>
      <c r="C6" s="472" t="s">
        <v>100</v>
      </c>
      <c r="D6" s="472"/>
      <c r="E6" s="162">
        <v>68149831</v>
      </c>
      <c r="F6" s="162">
        <v>70510933</v>
      </c>
      <c r="G6" s="162">
        <v>70510393</v>
      </c>
      <c r="H6" s="162">
        <v>70540766</v>
      </c>
      <c r="I6" s="162">
        <v>66967560</v>
      </c>
    </row>
    <row r="7" spans="1:9" ht="48" customHeight="1" x14ac:dyDescent="0.15">
      <c r="B7" s="91" t="s">
        <v>90</v>
      </c>
      <c r="C7" s="472" t="s">
        <v>83</v>
      </c>
      <c r="D7" s="472"/>
      <c r="E7" s="162">
        <v>66741203</v>
      </c>
      <c r="F7" s="162">
        <v>69554534</v>
      </c>
      <c r="G7" s="162">
        <v>70510695</v>
      </c>
      <c r="H7" s="162">
        <v>70529419</v>
      </c>
      <c r="I7" s="162">
        <v>69297318</v>
      </c>
    </row>
    <row r="8" spans="1:9" ht="27" customHeight="1" x14ac:dyDescent="0.15">
      <c r="B8" s="91" t="s">
        <v>101</v>
      </c>
      <c r="C8" s="462" t="s">
        <v>102</v>
      </c>
      <c r="D8" s="463"/>
      <c r="E8" s="63">
        <v>1.1978</v>
      </c>
      <c r="F8" s="63">
        <v>1.2644</v>
      </c>
      <c r="G8" s="63">
        <v>1.2925</v>
      </c>
      <c r="H8" s="63">
        <v>1.2738</v>
      </c>
      <c r="I8" s="242">
        <v>1.212</v>
      </c>
    </row>
    <row r="9" spans="1:9" ht="33.75" customHeight="1" x14ac:dyDescent="0.15">
      <c r="B9" s="91" t="s">
        <v>168</v>
      </c>
      <c r="C9" s="462" t="s">
        <v>103</v>
      </c>
      <c r="D9" s="463"/>
      <c r="E9" s="63">
        <v>0.86250000000000004</v>
      </c>
      <c r="F9" s="63">
        <v>0.83550000000000002</v>
      </c>
      <c r="G9" s="63">
        <v>0.82730000000000004</v>
      </c>
      <c r="H9" s="63">
        <v>0.78559999999999997</v>
      </c>
      <c r="I9" s="63">
        <v>0.749</v>
      </c>
    </row>
    <row r="10" spans="1:9" ht="42.75" customHeight="1" x14ac:dyDescent="0.15">
      <c r="B10" s="91" t="s">
        <v>114</v>
      </c>
      <c r="C10" s="462" t="s">
        <v>104</v>
      </c>
      <c r="D10" s="463"/>
      <c r="E10" s="64">
        <v>2.5499999999999998</v>
      </c>
      <c r="F10" s="64">
        <v>2.4900000000000002</v>
      </c>
      <c r="G10" s="64">
        <v>2.54</v>
      </c>
      <c r="H10" s="64">
        <v>2.5499999999999998</v>
      </c>
      <c r="I10" s="64">
        <v>2.44</v>
      </c>
    </row>
    <row r="11" spans="1:9" ht="26.25" customHeight="1" x14ac:dyDescent="0.15">
      <c r="B11" s="91" t="s">
        <v>105</v>
      </c>
      <c r="C11" s="462" t="s">
        <v>106</v>
      </c>
      <c r="D11" s="463"/>
      <c r="E11" s="64">
        <v>0.75</v>
      </c>
      <c r="F11" s="64">
        <v>0.72</v>
      </c>
      <c r="G11" s="64">
        <v>0.74</v>
      </c>
      <c r="H11" s="64">
        <v>0.75</v>
      </c>
      <c r="I11" s="64">
        <v>0.77</v>
      </c>
    </row>
    <row r="12" spans="1:9" ht="45" customHeight="1" x14ac:dyDescent="0.15">
      <c r="B12" s="91" t="s">
        <v>115</v>
      </c>
      <c r="C12" s="462" t="s">
        <v>107</v>
      </c>
      <c r="D12" s="463"/>
      <c r="E12" s="64">
        <v>3.13</v>
      </c>
      <c r="F12" s="64">
        <v>3.08</v>
      </c>
      <c r="G12" s="64">
        <v>3.17</v>
      </c>
      <c r="H12" s="64">
        <v>3.13</v>
      </c>
      <c r="I12" s="64">
        <v>2.96</v>
      </c>
    </row>
    <row r="13" spans="1:9" ht="39.75" customHeight="1" x14ac:dyDescent="0.15">
      <c r="B13" s="231" t="s">
        <v>84</v>
      </c>
      <c r="C13" s="462" t="s">
        <v>108</v>
      </c>
      <c r="D13" s="463"/>
      <c r="E13" s="232">
        <v>12832</v>
      </c>
      <c r="F13" s="232">
        <v>13420</v>
      </c>
      <c r="G13" s="232">
        <v>13044</v>
      </c>
      <c r="H13" s="232">
        <v>13553</v>
      </c>
      <c r="I13" s="232">
        <v>15029</v>
      </c>
    </row>
    <row r="14" spans="1:9" ht="35.25" customHeight="1" x14ac:dyDescent="0.15">
      <c r="B14" s="71" t="s">
        <v>91</v>
      </c>
      <c r="C14" s="473" t="s">
        <v>693</v>
      </c>
      <c r="D14" s="474"/>
      <c r="E14" s="63">
        <v>3.2800000000000003E-2</v>
      </c>
      <c r="F14" s="63">
        <v>3.56E-2</v>
      </c>
      <c r="G14" s="63">
        <v>1.52E-2</v>
      </c>
      <c r="H14" s="242">
        <v>2.6100000000000002E-2</v>
      </c>
      <c r="I14" s="63">
        <v>2.7099999999999999E-2</v>
      </c>
    </row>
    <row r="15" spans="1:9" ht="42.75" customHeight="1" x14ac:dyDescent="0.15">
      <c r="B15" s="71" t="s">
        <v>92</v>
      </c>
      <c r="C15" s="473" t="s">
        <v>694</v>
      </c>
      <c r="D15" s="474"/>
      <c r="E15" s="63">
        <v>6.5799999999999997E-2</v>
      </c>
      <c r="F15" s="63">
        <v>7.2999999999999995E-2</v>
      </c>
      <c r="G15" s="63">
        <v>2.1299999999999999E-2</v>
      </c>
      <c r="H15" s="63">
        <v>5.6000000000000001E-2</v>
      </c>
      <c r="I15" s="63">
        <v>5.6399999999999999E-2</v>
      </c>
    </row>
    <row r="16" spans="1:9" s="51" customFormat="1" ht="38.25" customHeight="1" x14ac:dyDescent="0.15">
      <c r="B16" s="84" t="s">
        <v>94</v>
      </c>
      <c r="C16" s="470" t="s">
        <v>695</v>
      </c>
      <c r="D16" s="471"/>
      <c r="E16" s="66">
        <v>207.71</v>
      </c>
      <c r="F16" s="66">
        <v>233.34</v>
      </c>
      <c r="G16" s="66">
        <v>70.77</v>
      </c>
      <c r="H16" s="66">
        <v>189.7</v>
      </c>
      <c r="I16" s="66">
        <v>196.7</v>
      </c>
    </row>
    <row r="17" spans="2:10" ht="39" customHeight="1" x14ac:dyDescent="0.15">
      <c r="B17" s="91" t="s">
        <v>216</v>
      </c>
      <c r="C17" s="468" t="s">
        <v>109</v>
      </c>
      <c r="D17" s="469"/>
      <c r="E17" s="66">
        <v>3135.45</v>
      </c>
      <c r="F17" s="66">
        <v>3273.86</v>
      </c>
      <c r="G17" s="66">
        <v>3364.65</v>
      </c>
      <c r="H17" s="66">
        <v>3415.5</v>
      </c>
      <c r="I17" s="66">
        <v>3623.81</v>
      </c>
    </row>
    <row r="18" spans="2:10" ht="24.75" x14ac:dyDescent="0.15">
      <c r="B18" s="91" t="s">
        <v>217</v>
      </c>
      <c r="C18" s="462" t="s">
        <v>110</v>
      </c>
      <c r="D18" s="463"/>
      <c r="E18" s="162">
        <v>1031573</v>
      </c>
      <c r="F18" s="162">
        <v>1049887</v>
      </c>
      <c r="G18" s="162">
        <v>1151854</v>
      </c>
      <c r="H18" s="162">
        <v>1102251</v>
      </c>
      <c r="I18" s="162">
        <v>1209158</v>
      </c>
    </row>
    <row r="19" spans="2:10" ht="26.25" customHeight="1" x14ac:dyDescent="0.15">
      <c r="B19" s="91" t="s">
        <v>218</v>
      </c>
      <c r="C19" s="462" t="s">
        <v>111</v>
      </c>
      <c r="D19" s="463"/>
      <c r="E19" s="63">
        <v>0.84399999999999997</v>
      </c>
      <c r="F19" s="63">
        <v>0.83079999999999998</v>
      </c>
      <c r="G19" s="63">
        <v>0.95169999999999999</v>
      </c>
      <c r="H19" s="63">
        <v>0.87050000000000005</v>
      </c>
      <c r="I19" s="63">
        <v>0.87080000000000002</v>
      </c>
    </row>
    <row r="20" spans="2:10" s="17" customFormat="1" ht="39.75" customHeight="1" x14ac:dyDescent="0.15">
      <c r="B20" s="233" t="s">
        <v>85</v>
      </c>
      <c r="C20" s="464" t="s">
        <v>696</v>
      </c>
      <c r="D20" s="465"/>
      <c r="E20" s="162">
        <v>1401</v>
      </c>
      <c r="F20" s="162">
        <v>1438</v>
      </c>
      <c r="G20" s="162">
        <v>1402</v>
      </c>
      <c r="H20" s="162">
        <v>1394</v>
      </c>
      <c r="I20" s="162">
        <v>1255</v>
      </c>
      <c r="J20" s="234"/>
    </row>
    <row r="22" spans="2:10" ht="33" customHeight="1" x14ac:dyDescent="0.15">
      <c r="B22" s="466" t="s">
        <v>284</v>
      </c>
      <c r="C22" s="466"/>
      <c r="D22" s="466"/>
      <c r="E22" s="466"/>
      <c r="F22" s="466"/>
      <c r="G22" s="466"/>
      <c r="H22" s="466"/>
      <c r="I22" s="466"/>
    </row>
    <row r="23" spans="2:10" ht="44.45" customHeight="1" x14ac:dyDescent="0.15">
      <c r="B23" s="467" t="s">
        <v>286</v>
      </c>
      <c r="C23" s="467"/>
      <c r="D23" s="467"/>
      <c r="E23" s="467"/>
      <c r="F23" s="467"/>
      <c r="G23" s="467"/>
      <c r="H23" s="467"/>
      <c r="I23" s="467"/>
    </row>
    <row r="58" spans="1:1" x14ac:dyDescent="0.15">
      <c r="A58" s="89"/>
    </row>
  </sheetData>
  <mergeCells count="18">
    <mergeCell ref="C17:D17"/>
    <mergeCell ref="C16:D16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8:D18"/>
    <mergeCell ref="C19:D19"/>
    <mergeCell ref="C20:D20"/>
    <mergeCell ref="B22:I22"/>
    <mergeCell ref="B23:I23"/>
  </mergeCells>
  <phoneticPr fontId="2"/>
  <printOptions horizontalCentered="1"/>
  <pageMargins left="0" right="0" top="0.39370078740157483" bottom="0.39370078740157483" header="0.31496062992125984" footer="0.51181102362204722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9"/>
  <sheetViews>
    <sheetView showGridLines="0" zoomScale="115" zoomScaleNormal="115" zoomScaleSheetLayoutView="100" workbookViewId="0">
      <selection activeCell="R16" sqref="R16"/>
    </sheetView>
  </sheetViews>
  <sheetFormatPr defaultColWidth="9" defaultRowHeight="12.75" x14ac:dyDescent="0.15"/>
  <cols>
    <col min="1" max="2" width="2" style="7" customWidth="1"/>
    <col min="3" max="3" width="19.375" style="7" customWidth="1"/>
    <col min="4" max="4" width="23" style="291" bestFit="1" customWidth="1"/>
    <col min="5" max="5" width="7.25" style="296" customWidth="1"/>
    <col min="6" max="6" width="6.125" style="161" customWidth="1"/>
    <col min="7" max="7" width="7.25" style="296" customWidth="1"/>
    <col min="8" max="8" width="6.125" style="161" customWidth="1"/>
    <col min="9" max="9" width="7.5" style="296" customWidth="1"/>
    <col min="10" max="10" width="6" style="161" customWidth="1"/>
    <col min="11" max="11" width="7.5" style="296" bestFit="1" customWidth="1"/>
    <col min="12" max="12" width="6" style="161" bestFit="1" customWidth="1"/>
    <col min="13" max="13" width="7.5" style="296" bestFit="1" customWidth="1"/>
    <col min="14" max="14" width="6" style="161" bestFit="1" customWidth="1"/>
    <col min="15" max="16384" width="9" style="7"/>
  </cols>
  <sheetData>
    <row r="1" spans="1:14" x14ac:dyDescent="0.15">
      <c r="A1" s="42" t="s">
        <v>661</v>
      </c>
      <c r="B1" s="292"/>
      <c r="C1" s="292"/>
      <c r="D1" s="293"/>
      <c r="E1" s="295"/>
      <c r="F1" s="294"/>
      <c r="G1" s="295"/>
      <c r="H1" s="294"/>
      <c r="I1" s="295"/>
      <c r="J1" s="294"/>
      <c r="K1" s="295"/>
      <c r="L1" s="294"/>
      <c r="M1" s="295"/>
      <c r="N1" s="294"/>
    </row>
    <row r="2" spans="1:14" x14ac:dyDescent="0.15">
      <c r="A2" s="14"/>
    </row>
    <row r="3" spans="1:14" s="159" customFormat="1" ht="13.5" x14ac:dyDescent="0.15">
      <c r="A3" s="9"/>
      <c r="B3" s="9"/>
      <c r="C3" s="9"/>
      <c r="D3" s="297"/>
      <c r="E3" s="299"/>
      <c r="F3" s="12"/>
      <c r="G3" s="299"/>
      <c r="H3" s="12"/>
      <c r="I3" s="299"/>
      <c r="J3" s="298"/>
      <c r="K3" s="299"/>
      <c r="L3" s="298"/>
      <c r="M3" s="299"/>
      <c r="N3" s="298" t="s">
        <v>361</v>
      </c>
    </row>
    <row r="4" spans="1:14" s="303" customFormat="1" ht="13.5" x14ac:dyDescent="0.15">
      <c r="A4" s="261"/>
      <c r="B4" s="261"/>
      <c r="C4" s="261"/>
      <c r="D4" s="300"/>
      <c r="E4" s="301" t="s">
        <v>363</v>
      </c>
      <c r="F4" s="302"/>
      <c r="G4" s="301" t="s">
        <v>364</v>
      </c>
      <c r="H4" s="302"/>
      <c r="I4" s="301" t="s">
        <v>365</v>
      </c>
      <c r="J4" s="302"/>
      <c r="K4" s="301" t="s">
        <v>366</v>
      </c>
      <c r="L4" s="302"/>
      <c r="M4" s="301" t="s">
        <v>645</v>
      </c>
      <c r="N4" s="302"/>
    </row>
    <row r="5" spans="1:14" s="307" customFormat="1" ht="13.5" x14ac:dyDescent="0.15">
      <c r="A5" s="52"/>
      <c r="B5" s="52"/>
      <c r="C5" s="52"/>
      <c r="D5" s="304"/>
      <c r="E5" s="305" t="s">
        <v>43</v>
      </c>
      <c r="F5" s="306" t="s">
        <v>367</v>
      </c>
      <c r="G5" s="305" t="s">
        <v>43</v>
      </c>
      <c r="H5" s="306" t="s">
        <v>367</v>
      </c>
      <c r="I5" s="305" t="s">
        <v>43</v>
      </c>
      <c r="J5" s="306" t="s">
        <v>367</v>
      </c>
      <c r="K5" s="305" t="s">
        <v>43</v>
      </c>
      <c r="L5" s="306" t="s">
        <v>367</v>
      </c>
      <c r="M5" s="305" t="s">
        <v>43</v>
      </c>
      <c r="N5" s="306" t="s">
        <v>367</v>
      </c>
    </row>
    <row r="6" spans="1:14" s="159" customFormat="1" ht="13.5" x14ac:dyDescent="0.15">
      <c r="A6" s="67" t="s">
        <v>368</v>
      </c>
      <c r="B6" s="62"/>
      <c r="C6" s="62"/>
      <c r="D6" s="266" t="s">
        <v>369</v>
      </c>
      <c r="E6" s="402"/>
      <c r="F6" s="478"/>
      <c r="G6" s="402"/>
      <c r="H6" s="478"/>
      <c r="I6" s="402"/>
      <c r="J6" s="478"/>
      <c r="K6" s="402"/>
      <c r="L6" s="478"/>
      <c r="M6" s="403"/>
      <c r="N6" s="479"/>
    </row>
    <row r="7" spans="1:14" s="159" customFormat="1" ht="13.5" x14ac:dyDescent="0.15">
      <c r="A7" s="62" t="s">
        <v>370</v>
      </c>
      <c r="B7" s="62"/>
      <c r="C7" s="62"/>
      <c r="D7" s="266" t="s">
        <v>371</v>
      </c>
      <c r="E7" s="402">
        <v>479427</v>
      </c>
      <c r="F7" s="478">
        <f>+E7/E$29</f>
        <v>0.72232559470987323</v>
      </c>
      <c r="G7" s="402">
        <v>477958</v>
      </c>
      <c r="H7" s="478">
        <f>+G7/G$29</f>
        <v>0.71249070177556961</v>
      </c>
      <c r="I7" s="404">
        <v>486911</v>
      </c>
      <c r="J7" s="481">
        <f>+I7/I$29</f>
        <v>0.71271156545629932</v>
      </c>
      <c r="K7" s="404">
        <v>513107</v>
      </c>
      <c r="L7" s="481">
        <f>+K7/K$29</f>
        <v>0.73053037119719355</v>
      </c>
      <c r="M7" s="402">
        <v>533519</v>
      </c>
      <c r="N7" s="478">
        <f>+M7/M$29</f>
        <v>0.74587998121036558</v>
      </c>
    </row>
    <row r="8" spans="1:14" s="159" customFormat="1" ht="13.5" x14ac:dyDescent="0.15">
      <c r="A8" s="62"/>
      <c r="B8" s="62" t="s">
        <v>372</v>
      </c>
      <c r="C8" s="62"/>
      <c r="D8" s="266" t="s">
        <v>373</v>
      </c>
      <c r="E8" s="402">
        <v>79607</v>
      </c>
      <c r="F8" s="478"/>
      <c r="G8" s="402">
        <v>84219</v>
      </c>
      <c r="H8" s="478"/>
      <c r="I8" s="404">
        <v>93086</v>
      </c>
      <c r="J8" s="481"/>
      <c r="K8" s="404">
        <v>94256</v>
      </c>
      <c r="L8" s="481"/>
      <c r="M8" s="402">
        <v>86201</v>
      </c>
      <c r="N8" s="478"/>
    </row>
    <row r="9" spans="1:14" s="159" customFormat="1" ht="27" x14ac:dyDescent="0.15">
      <c r="A9" s="62"/>
      <c r="B9" s="62" t="s">
        <v>374</v>
      </c>
      <c r="C9" s="62"/>
      <c r="D9" s="266" t="s">
        <v>375</v>
      </c>
      <c r="E9" s="402">
        <v>287205</v>
      </c>
      <c r="F9" s="478"/>
      <c r="G9" s="402">
        <v>285548</v>
      </c>
      <c r="H9" s="478"/>
      <c r="I9" s="404">
        <v>285579</v>
      </c>
      <c r="J9" s="481"/>
      <c r="K9" s="405" t="s">
        <v>672</v>
      </c>
      <c r="L9" s="481"/>
      <c r="M9" s="402" t="s">
        <v>664</v>
      </c>
      <c r="N9" s="478"/>
    </row>
    <row r="10" spans="1:14" s="159" customFormat="1" ht="13.5" x14ac:dyDescent="0.15">
      <c r="A10" s="62"/>
      <c r="B10" s="62" t="s">
        <v>377</v>
      </c>
      <c r="C10" s="62"/>
      <c r="D10" s="266" t="s">
        <v>378</v>
      </c>
      <c r="E10" s="405" t="s">
        <v>379</v>
      </c>
      <c r="F10" s="478"/>
      <c r="G10" s="405" t="s">
        <v>379</v>
      </c>
      <c r="H10" s="481"/>
      <c r="I10" s="405" t="s">
        <v>380</v>
      </c>
      <c r="J10" s="481"/>
      <c r="K10" s="404">
        <v>2212</v>
      </c>
      <c r="L10" s="481"/>
      <c r="M10" s="402">
        <v>2312</v>
      </c>
      <c r="N10" s="478"/>
    </row>
    <row r="11" spans="1:14" s="159" customFormat="1" ht="13.5" x14ac:dyDescent="0.15">
      <c r="A11" s="62"/>
      <c r="B11" s="62" t="s">
        <v>381</v>
      </c>
      <c r="C11" s="62"/>
      <c r="D11" s="266" t="s">
        <v>382</v>
      </c>
      <c r="E11" s="405" t="s">
        <v>379</v>
      </c>
      <c r="F11" s="478"/>
      <c r="G11" s="405" t="s">
        <v>379</v>
      </c>
      <c r="H11" s="481"/>
      <c r="I11" s="405" t="s">
        <v>380</v>
      </c>
      <c r="J11" s="481"/>
      <c r="K11" s="404">
        <v>299389</v>
      </c>
      <c r="L11" s="481"/>
      <c r="M11" s="402">
        <v>313910</v>
      </c>
      <c r="N11" s="478"/>
    </row>
    <row r="12" spans="1:14" s="159" customFormat="1" ht="13.5" x14ac:dyDescent="0.15">
      <c r="A12" s="62"/>
      <c r="B12" s="62" t="s">
        <v>383</v>
      </c>
      <c r="C12" s="62"/>
      <c r="D12" s="266" t="s">
        <v>384</v>
      </c>
      <c r="E12" s="406" t="s">
        <v>380</v>
      </c>
      <c r="F12" s="478"/>
      <c r="G12" s="402">
        <v>10</v>
      </c>
      <c r="H12" s="478"/>
      <c r="I12" s="405" t="s">
        <v>380</v>
      </c>
      <c r="J12" s="481"/>
      <c r="K12" s="404" t="s">
        <v>376</v>
      </c>
      <c r="L12" s="481"/>
      <c r="M12" s="402" t="s">
        <v>665</v>
      </c>
      <c r="N12" s="478"/>
    </row>
    <row r="13" spans="1:14" s="159" customFormat="1" ht="13.5" x14ac:dyDescent="0.15">
      <c r="A13" s="62"/>
      <c r="B13" s="62" t="s">
        <v>385</v>
      </c>
      <c r="C13" s="62"/>
      <c r="D13" s="266" t="s">
        <v>386</v>
      </c>
      <c r="E13" s="402">
        <v>78590</v>
      </c>
      <c r="F13" s="478"/>
      <c r="G13" s="402">
        <v>75679</v>
      </c>
      <c r="H13" s="478"/>
      <c r="I13" s="404">
        <v>76208</v>
      </c>
      <c r="J13" s="481"/>
      <c r="K13" s="404">
        <v>80169</v>
      </c>
      <c r="L13" s="481"/>
      <c r="M13" s="402">
        <v>91217</v>
      </c>
      <c r="N13" s="478"/>
    </row>
    <row r="14" spans="1:14" s="159" customFormat="1" ht="13.5" x14ac:dyDescent="0.15">
      <c r="A14" s="62"/>
      <c r="B14" s="62" t="s">
        <v>387</v>
      </c>
      <c r="C14" s="62"/>
      <c r="D14" s="266" t="s">
        <v>388</v>
      </c>
      <c r="E14" s="402">
        <v>13993</v>
      </c>
      <c r="F14" s="478"/>
      <c r="G14" s="402">
        <v>13223</v>
      </c>
      <c r="H14" s="478"/>
      <c r="I14" s="404">
        <v>12795</v>
      </c>
      <c r="J14" s="481"/>
      <c r="K14" s="404">
        <v>12733</v>
      </c>
      <c r="L14" s="481"/>
      <c r="M14" s="402">
        <v>13407</v>
      </c>
      <c r="N14" s="478"/>
    </row>
    <row r="15" spans="1:14" s="159" customFormat="1" ht="13.5" x14ac:dyDescent="0.15">
      <c r="A15" s="62"/>
      <c r="B15" s="62" t="s">
        <v>389</v>
      </c>
      <c r="C15" s="62"/>
      <c r="D15" s="266" t="s">
        <v>390</v>
      </c>
      <c r="E15" s="402">
        <f>+E7-E8-E9-E13-E14-E16</f>
        <v>20241</v>
      </c>
      <c r="F15" s="478"/>
      <c r="G15" s="402">
        <f>+G7-G8-G9-G12-G13-G14-G16</f>
        <v>19616</v>
      </c>
      <c r="H15" s="478"/>
      <c r="I15" s="404">
        <f>+I7-I8-I9-I13-I14-I16</f>
        <v>19707</v>
      </c>
      <c r="J15" s="481"/>
      <c r="K15" s="404">
        <f>+K7-K8-K10-K11-K13-K14-K16</f>
        <v>24638</v>
      </c>
      <c r="L15" s="481"/>
      <c r="M15" s="402">
        <f>+M7-M8-M10-M11-M13-M14-M16</f>
        <v>26848</v>
      </c>
      <c r="N15" s="478"/>
    </row>
    <row r="16" spans="1:14" s="159" customFormat="1" ht="13.5" x14ac:dyDescent="0.15">
      <c r="A16" s="62"/>
      <c r="B16" s="62" t="s">
        <v>391</v>
      </c>
      <c r="C16" s="62"/>
      <c r="D16" s="266" t="s">
        <v>392</v>
      </c>
      <c r="E16" s="402">
        <v>-209</v>
      </c>
      <c r="F16" s="478"/>
      <c r="G16" s="402">
        <v>-337</v>
      </c>
      <c r="H16" s="478"/>
      <c r="I16" s="404">
        <v>-464</v>
      </c>
      <c r="J16" s="481"/>
      <c r="K16" s="404">
        <v>-290</v>
      </c>
      <c r="L16" s="481"/>
      <c r="M16" s="402">
        <v>-376</v>
      </c>
      <c r="N16" s="478"/>
    </row>
    <row r="17" spans="1:14" s="159" customFormat="1" ht="13.5" x14ac:dyDescent="0.15">
      <c r="A17" s="62" t="s">
        <v>393</v>
      </c>
      <c r="B17" s="62"/>
      <c r="C17" s="62"/>
      <c r="D17" s="266" t="s">
        <v>394</v>
      </c>
      <c r="E17" s="402">
        <v>184229</v>
      </c>
      <c r="F17" s="478">
        <f>+E17/E$29</f>
        <v>0.27756743359845237</v>
      </c>
      <c r="G17" s="402">
        <v>192869</v>
      </c>
      <c r="H17" s="478">
        <f>+G17/G$29</f>
        <v>0.28750929822443044</v>
      </c>
      <c r="I17" s="404">
        <v>196269</v>
      </c>
      <c r="J17" s="481">
        <f>+I17/I$29</f>
        <v>0.28728697080275944</v>
      </c>
      <c r="K17" s="404">
        <v>189268</v>
      </c>
      <c r="L17" s="481">
        <f>+K17/K$29</f>
        <v>0.26946820506395436</v>
      </c>
      <c r="M17" s="402">
        <v>181768</v>
      </c>
      <c r="N17" s="478">
        <f>+M17/M$29</f>
        <v>0.25411862075136171</v>
      </c>
    </row>
    <row r="18" spans="1:14" s="159" customFormat="1" ht="13.5" x14ac:dyDescent="0.15">
      <c r="A18" s="62"/>
      <c r="B18" s="62" t="s">
        <v>395</v>
      </c>
      <c r="C18" s="62"/>
      <c r="D18" s="266" t="s">
        <v>396</v>
      </c>
      <c r="E18" s="402">
        <v>89095</v>
      </c>
      <c r="F18" s="478">
        <f>+E18/E$29</f>
        <v>0.13423440661597313</v>
      </c>
      <c r="G18" s="402">
        <v>96399</v>
      </c>
      <c r="H18" s="478">
        <f>+G18/G$29</f>
        <v>0.14370172935794176</v>
      </c>
      <c r="I18" s="404">
        <v>97837</v>
      </c>
      <c r="J18" s="481">
        <f>+I18/I$29</f>
        <v>0.14320802247135092</v>
      </c>
      <c r="K18" s="404">
        <v>94653</v>
      </c>
      <c r="L18" s="481">
        <f>+K18/K$29</f>
        <v>0.13476115357016755</v>
      </c>
      <c r="M18" s="402">
        <v>90270</v>
      </c>
      <c r="N18" s="478">
        <f>+M18/M$29</f>
        <v>0.12620091487624566</v>
      </c>
    </row>
    <row r="19" spans="1:14" s="159" customFormat="1" ht="13.5" x14ac:dyDescent="0.15">
      <c r="A19" s="62"/>
      <c r="B19" s="62"/>
      <c r="C19" s="67" t="s">
        <v>397</v>
      </c>
      <c r="D19" s="266" t="s">
        <v>398</v>
      </c>
      <c r="E19" s="402">
        <v>33785</v>
      </c>
      <c r="F19" s="478"/>
      <c r="G19" s="402">
        <v>32418</v>
      </c>
      <c r="H19" s="478"/>
      <c r="I19" s="404">
        <v>37236</v>
      </c>
      <c r="J19" s="481"/>
      <c r="K19" s="404">
        <v>35951</v>
      </c>
      <c r="L19" s="481"/>
      <c r="M19" s="402">
        <v>36025</v>
      </c>
      <c r="N19" s="478"/>
    </row>
    <row r="20" spans="1:14" s="159" customFormat="1" ht="13.5" x14ac:dyDescent="0.15">
      <c r="A20" s="62"/>
      <c r="B20" s="62"/>
      <c r="C20" s="67" t="s">
        <v>399</v>
      </c>
      <c r="D20" s="266" t="s">
        <v>400</v>
      </c>
      <c r="E20" s="402">
        <v>64</v>
      </c>
      <c r="F20" s="478"/>
      <c r="G20" s="402">
        <v>6345</v>
      </c>
      <c r="H20" s="478"/>
      <c r="I20" s="404">
        <v>14442</v>
      </c>
      <c r="J20" s="481"/>
      <c r="K20" s="404">
        <v>11965</v>
      </c>
      <c r="L20" s="481"/>
      <c r="M20" s="402">
        <v>10235</v>
      </c>
      <c r="N20" s="478"/>
    </row>
    <row r="21" spans="1:14" s="159" customFormat="1" ht="13.5" x14ac:dyDescent="0.15">
      <c r="A21" s="62"/>
      <c r="B21" s="62"/>
      <c r="C21" s="67" t="s">
        <v>401</v>
      </c>
      <c r="D21" s="266" t="s">
        <v>402</v>
      </c>
      <c r="E21" s="402">
        <v>43208</v>
      </c>
      <c r="F21" s="478"/>
      <c r="G21" s="402">
        <v>43015</v>
      </c>
      <c r="H21" s="478"/>
      <c r="I21" s="404">
        <v>44101</v>
      </c>
      <c r="J21" s="481"/>
      <c r="K21" s="404">
        <v>43168</v>
      </c>
      <c r="L21" s="481"/>
      <c r="M21" s="402">
        <v>42261</v>
      </c>
      <c r="N21" s="478"/>
    </row>
    <row r="22" spans="1:14" s="159" customFormat="1" ht="13.5" x14ac:dyDescent="0.15">
      <c r="A22" s="62"/>
      <c r="B22" s="62"/>
      <c r="C22" s="67" t="s">
        <v>403</v>
      </c>
      <c r="D22" s="266" t="s">
        <v>404</v>
      </c>
      <c r="E22" s="402">
        <v>375</v>
      </c>
      <c r="F22" s="478"/>
      <c r="G22" s="402">
        <v>10943</v>
      </c>
      <c r="H22" s="478"/>
      <c r="I22" s="404">
        <v>419</v>
      </c>
      <c r="J22" s="481"/>
      <c r="K22" s="404">
        <v>2337</v>
      </c>
      <c r="L22" s="481"/>
      <c r="M22" s="402">
        <v>469</v>
      </c>
      <c r="N22" s="478"/>
    </row>
    <row r="23" spans="1:14" s="159" customFormat="1" ht="13.5" x14ac:dyDescent="0.15">
      <c r="A23" s="62"/>
      <c r="B23" s="62"/>
      <c r="C23" s="67" t="s">
        <v>405</v>
      </c>
      <c r="D23" s="266" t="s">
        <v>390</v>
      </c>
      <c r="E23" s="402">
        <f>+E18-E19-E21-E22-E20</f>
        <v>11663</v>
      </c>
      <c r="F23" s="478"/>
      <c r="G23" s="402">
        <f>+G18-G19-G21-G22-G20</f>
        <v>3678</v>
      </c>
      <c r="H23" s="478"/>
      <c r="I23" s="404">
        <f>+I18-I19-I21-I22-I20</f>
        <v>1639</v>
      </c>
      <c r="J23" s="481"/>
      <c r="K23" s="404">
        <f>+K18-K19-K21-K22-K20</f>
        <v>1232</v>
      </c>
      <c r="L23" s="481"/>
      <c r="M23" s="402">
        <f>+M18-M19-M21-M22-M20</f>
        <v>1280</v>
      </c>
      <c r="N23" s="478"/>
    </row>
    <row r="24" spans="1:14" s="159" customFormat="1" ht="13.5" x14ac:dyDescent="0.15">
      <c r="A24" s="62"/>
      <c r="B24" s="62" t="s">
        <v>406</v>
      </c>
      <c r="C24" s="62"/>
      <c r="D24" s="266" t="s">
        <v>407</v>
      </c>
      <c r="E24" s="402">
        <v>3981</v>
      </c>
      <c r="F24" s="478">
        <f>+E24/E$29</f>
        <v>5.9979479514921047E-3</v>
      </c>
      <c r="G24" s="402">
        <v>4604</v>
      </c>
      <c r="H24" s="478">
        <f>+G24/G$29</f>
        <v>6.8631703852110905E-3</v>
      </c>
      <c r="I24" s="404">
        <v>5110</v>
      </c>
      <c r="J24" s="481">
        <f>+I24/I$29</f>
        <v>7.4797162099063058E-3</v>
      </c>
      <c r="K24" s="404">
        <v>5177</v>
      </c>
      <c r="L24" s="481">
        <f>+K24/K$29</f>
        <v>7.370696037450027E-3</v>
      </c>
      <c r="M24" s="402">
        <v>5377</v>
      </c>
      <c r="N24" s="478">
        <f>+M24/M$29</f>
        <v>7.5172517922850656E-3</v>
      </c>
    </row>
    <row r="25" spans="1:14" s="159" customFormat="1" ht="13.5" x14ac:dyDescent="0.15">
      <c r="A25" s="62"/>
      <c r="B25" s="62" t="s">
        <v>408</v>
      </c>
      <c r="C25" s="62"/>
      <c r="D25" s="266" t="s">
        <v>409</v>
      </c>
      <c r="E25" s="402">
        <v>91222</v>
      </c>
      <c r="F25" s="478">
        <f>+E25/E$29</f>
        <v>0.13743903743557215</v>
      </c>
      <c r="G25" s="402">
        <v>91865</v>
      </c>
      <c r="H25" s="478">
        <f>+G25/G$29</f>
        <v>0.13694290778397411</v>
      </c>
      <c r="I25" s="404">
        <v>93321</v>
      </c>
      <c r="J25" s="481">
        <f>+I25/I$29</f>
        <v>0.13659776838056092</v>
      </c>
      <c r="K25" s="404">
        <v>89438</v>
      </c>
      <c r="L25" s="481">
        <f>+K25/K$29</f>
        <v>0.12733635545633679</v>
      </c>
      <c r="M25" s="402">
        <v>86120</v>
      </c>
      <c r="N25" s="478">
        <f>+M25/M$29</f>
        <v>0.12039905604455828</v>
      </c>
    </row>
    <row r="26" spans="1:14" s="159" customFormat="1" ht="13.5" x14ac:dyDescent="0.15">
      <c r="A26" s="62"/>
      <c r="B26" s="62"/>
      <c r="C26" s="62" t="s">
        <v>410</v>
      </c>
      <c r="D26" s="266" t="s">
        <v>411</v>
      </c>
      <c r="E26" s="402">
        <v>80676</v>
      </c>
      <c r="F26" s="478"/>
      <c r="G26" s="402">
        <v>80351</v>
      </c>
      <c r="H26" s="478"/>
      <c r="I26" s="404">
        <v>82550</v>
      </c>
      <c r="J26" s="481"/>
      <c r="K26" s="404">
        <v>78742</v>
      </c>
      <c r="L26" s="481"/>
      <c r="M26" s="402">
        <v>72604</v>
      </c>
      <c r="N26" s="478"/>
    </row>
    <row r="27" spans="1:14" s="159" customFormat="1" ht="13.5" x14ac:dyDescent="0.15">
      <c r="A27" s="62"/>
      <c r="B27" s="62"/>
      <c r="C27" s="67" t="s">
        <v>412</v>
      </c>
      <c r="D27" s="266" t="s">
        <v>413</v>
      </c>
      <c r="E27" s="402">
        <f>+E25-E26-E28</f>
        <v>13079</v>
      </c>
      <c r="F27" s="478"/>
      <c r="G27" s="402">
        <f>+G25-G26-G28</f>
        <v>13930</v>
      </c>
      <c r="H27" s="478"/>
      <c r="I27" s="404">
        <f>+I25-I26-I28</f>
        <v>12670</v>
      </c>
      <c r="J27" s="481"/>
      <c r="K27" s="404">
        <f>+K25-K26-K28</f>
        <v>12547</v>
      </c>
      <c r="L27" s="481"/>
      <c r="M27" s="402">
        <f>+M25-M26-M28</f>
        <v>15463</v>
      </c>
      <c r="N27" s="478"/>
    </row>
    <row r="28" spans="1:14" s="159" customFormat="1" ht="13.5" x14ac:dyDescent="0.15">
      <c r="A28" s="400"/>
      <c r="B28" s="401"/>
      <c r="C28" s="401" t="s">
        <v>707</v>
      </c>
      <c r="D28" s="383" t="s">
        <v>42</v>
      </c>
      <c r="E28" s="404">
        <v>-2533</v>
      </c>
      <c r="F28" s="478"/>
      <c r="G28" s="404">
        <v>-2416</v>
      </c>
      <c r="H28" s="478"/>
      <c r="I28" s="404">
        <v>-1899</v>
      </c>
      <c r="J28" s="481"/>
      <c r="K28" s="404">
        <v>-1851</v>
      </c>
      <c r="L28" s="481"/>
      <c r="M28" s="404">
        <v>-1947</v>
      </c>
      <c r="N28" s="478"/>
    </row>
    <row r="29" spans="1:14" s="159" customFormat="1" ht="13.5" x14ac:dyDescent="0.15">
      <c r="A29" s="68" t="s">
        <v>414</v>
      </c>
      <c r="B29" s="68"/>
      <c r="C29" s="68"/>
      <c r="D29" s="69" t="s">
        <v>415</v>
      </c>
      <c r="E29" s="407">
        <v>663727</v>
      </c>
      <c r="F29" s="477">
        <v>1</v>
      </c>
      <c r="G29" s="407">
        <v>670827</v>
      </c>
      <c r="H29" s="477">
        <v>1</v>
      </c>
      <c r="I29" s="408">
        <v>683181</v>
      </c>
      <c r="J29" s="482">
        <v>1</v>
      </c>
      <c r="K29" s="408">
        <v>702376</v>
      </c>
      <c r="L29" s="482">
        <v>1</v>
      </c>
      <c r="M29" s="407">
        <v>715288</v>
      </c>
      <c r="N29" s="477">
        <v>1</v>
      </c>
    </row>
    <row r="30" spans="1:14" s="159" customFormat="1" ht="13.5" x14ac:dyDescent="0.15">
      <c r="A30" s="62" t="s">
        <v>416</v>
      </c>
      <c r="B30" s="62"/>
      <c r="C30" s="62"/>
      <c r="D30" s="266" t="s">
        <v>417</v>
      </c>
      <c r="E30" s="402"/>
      <c r="F30" s="478"/>
      <c r="G30" s="402"/>
      <c r="H30" s="478"/>
      <c r="I30" s="404"/>
      <c r="J30" s="481"/>
      <c r="K30" s="404"/>
      <c r="L30" s="481"/>
      <c r="M30" s="403"/>
      <c r="N30" s="479"/>
    </row>
    <row r="31" spans="1:14" s="159" customFormat="1" ht="13.5" x14ac:dyDescent="0.15">
      <c r="A31" s="62" t="s">
        <v>418</v>
      </c>
      <c r="B31" s="62"/>
      <c r="C31" s="62"/>
      <c r="D31" s="266" t="s">
        <v>419</v>
      </c>
      <c r="E31" s="402">
        <v>400265</v>
      </c>
      <c r="F31" s="478">
        <f>+E31/E$60</f>
        <v>0.60305667842350841</v>
      </c>
      <c r="G31" s="402">
        <v>378000</v>
      </c>
      <c r="H31" s="478">
        <f>+G31/G$60</f>
        <v>0.56348358071455085</v>
      </c>
      <c r="I31" s="404">
        <v>376717</v>
      </c>
      <c r="J31" s="481">
        <f>+I31/I$60</f>
        <v>0.55141609617363485</v>
      </c>
      <c r="K31" s="404">
        <v>402819</v>
      </c>
      <c r="L31" s="481">
        <f>+K31/K$60</f>
        <v>0.57350906067405494</v>
      </c>
      <c r="M31" s="402">
        <v>440188</v>
      </c>
      <c r="N31" s="478">
        <f>+M31/M$60</f>
        <v>0.61539967118139827</v>
      </c>
    </row>
    <row r="32" spans="1:14" s="159" customFormat="1" ht="13.5" x14ac:dyDescent="0.15">
      <c r="A32" s="62"/>
      <c r="B32" s="62" t="s">
        <v>420</v>
      </c>
      <c r="C32" s="62"/>
      <c r="D32" s="266" t="s">
        <v>421</v>
      </c>
      <c r="E32" s="402">
        <v>374322</v>
      </c>
      <c r="F32" s="478"/>
      <c r="G32" s="402">
        <v>355140</v>
      </c>
      <c r="H32" s="478"/>
      <c r="I32" s="404">
        <v>356968</v>
      </c>
      <c r="J32" s="481"/>
      <c r="K32" s="404">
        <v>370012</v>
      </c>
      <c r="L32" s="481"/>
      <c r="M32" s="402">
        <v>385140</v>
      </c>
      <c r="N32" s="478"/>
    </row>
    <row r="33" spans="1:14" s="159" customFormat="1" ht="13.5" x14ac:dyDescent="0.15">
      <c r="A33" s="62"/>
      <c r="B33" s="62" t="s">
        <v>422</v>
      </c>
      <c r="C33" s="62"/>
      <c r="D33" s="266" t="s">
        <v>423</v>
      </c>
      <c r="E33" s="402">
        <v>278</v>
      </c>
      <c r="F33" s="478"/>
      <c r="G33" s="402">
        <v>1300</v>
      </c>
      <c r="H33" s="478"/>
      <c r="I33" s="404">
        <v>210</v>
      </c>
      <c r="J33" s="481"/>
      <c r="K33" s="404">
        <v>247</v>
      </c>
      <c r="L33" s="481"/>
      <c r="M33" s="402">
        <v>163</v>
      </c>
      <c r="N33" s="478"/>
    </row>
    <row r="34" spans="1:14" s="159" customFormat="1" ht="13.5" x14ac:dyDescent="0.15">
      <c r="A34" s="62"/>
      <c r="B34" s="62" t="s">
        <v>666</v>
      </c>
      <c r="C34" s="62"/>
      <c r="D34" s="383" t="s">
        <v>671</v>
      </c>
      <c r="E34" s="402">
        <v>7955</v>
      </c>
      <c r="F34" s="478"/>
      <c r="G34" s="406" t="s">
        <v>1</v>
      </c>
      <c r="H34" s="478"/>
      <c r="I34" s="405" t="s">
        <v>1</v>
      </c>
      <c r="J34" s="481"/>
      <c r="K34" s="405" t="s">
        <v>673</v>
      </c>
      <c r="L34" s="481"/>
      <c r="M34" s="402">
        <v>20003</v>
      </c>
      <c r="N34" s="478"/>
    </row>
    <row r="35" spans="1:14" s="159" customFormat="1" ht="13.5" x14ac:dyDescent="0.15">
      <c r="A35" s="62"/>
      <c r="B35" s="308" t="s">
        <v>667</v>
      </c>
      <c r="C35" s="65"/>
      <c r="D35" s="78" t="s">
        <v>424</v>
      </c>
      <c r="E35" s="402">
        <v>308</v>
      </c>
      <c r="F35" s="478"/>
      <c r="G35" s="402">
        <v>1366</v>
      </c>
      <c r="H35" s="478"/>
      <c r="I35" s="404">
        <v>2666</v>
      </c>
      <c r="J35" s="481"/>
      <c r="K35" s="404">
        <v>6298</v>
      </c>
      <c r="L35" s="481"/>
      <c r="M35" s="402">
        <v>9637</v>
      </c>
      <c r="N35" s="479"/>
    </row>
    <row r="36" spans="1:14" s="159" customFormat="1" ht="13.5" x14ac:dyDescent="0.15">
      <c r="A36" s="62"/>
      <c r="B36" s="62" t="s">
        <v>668</v>
      </c>
      <c r="C36" s="62"/>
      <c r="D36" s="266" t="s">
        <v>425</v>
      </c>
      <c r="E36" s="402">
        <v>4204</v>
      </c>
      <c r="F36" s="478"/>
      <c r="G36" s="402">
        <v>5267</v>
      </c>
      <c r="H36" s="478"/>
      <c r="I36" s="404">
        <v>2035</v>
      </c>
      <c r="J36" s="481"/>
      <c r="K36" s="404">
        <v>5416</v>
      </c>
      <c r="L36" s="481"/>
      <c r="M36" s="402">
        <v>5152</v>
      </c>
      <c r="N36" s="479"/>
    </row>
    <row r="37" spans="1:14" s="159" customFormat="1" ht="13.5" x14ac:dyDescent="0.15">
      <c r="A37" s="62"/>
      <c r="B37" s="62" t="s">
        <v>669</v>
      </c>
      <c r="C37" s="62"/>
      <c r="D37" s="266" t="s">
        <v>426</v>
      </c>
      <c r="E37" s="402">
        <v>3428</v>
      </c>
      <c r="F37" s="478"/>
      <c r="G37" s="402">
        <v>3392</v>
      </c>
      <c r="H37" s="478"/>
      <c r="I37" s="404">
        <v>3136</v>
      </c>
      <c r="J37" s="481"/>
      <c r="K37" s="404">
        <v>3252</v>
      </c>
      <c r="L37" s="481"/>
      <c r="M37" s="409">
        <v>3214</v>
      </c>
      <c r="N37" s="479"/>
    </row>
    <row r="38" spans="1:14" s="159" customFormat="1" ht="13.5" x14ac:dyDescent="0.15">
      <c r="A38" s="62"/>
      <c r="B38" s="62" t="s">
        <v>670</v>
      </c>
      <c r="C38" s="62"/>
      <c r="D38" s="266" t="s">
        <v>413</v>
      </c>
      <c r="E38" s="402">
        <f>E31-E32-E33-E34-E35-E36-E37</f>
        <v>9770</v>
      </c>
      <c r="F38" s="478"/>
      <c r="G38" s="402">
        <f>G31-G32-G33-G35-G36-G37</f>
        <v>11535</v>
      </c>
      <c r="H38" s="478"/>
      <c r="I38" s="404">
        <f>I31-I32-I33-I35-I36-I37</f>
        <v>11702</v>
      </c>
      <c r="J38" s="481"/>
      <c r="K38" s="404">
        <f>K31-K32-K33-K35-K36-K37</f>
        <v>17594</v>
      </c>
      <c r="L38" s="481"/>
      <c r="M38" s="402">
        <f>M31-M32-M33-M34-M35-M36-M37</f>
        <v>16879</v>
      </c>
      <c r="N38" s="478"/>
    </row>
    <row r="39" spans="1:14" s="159" customFormat="1" ht="13.5" x14ac:dyDescent="0.15">
      <c r="A39" s="62" t="s">
        <v>427</v>
      </c>
      <c r="B39" s="62"/>
      <c r="C39" s="62"/>
      <c r="D39" s="266" t="s">
        <v>428</v>
      </c>
      <c r="E39" s="402">
        <v>49612</v>
      </c>
      <c r="F39" s="478">
        <f>+E39/E$60</f>
        <v>7.4747599540172391E-2</v>
      </c>
      <c r="G39" s="402">
        <v>61817</v>
      </c>
      <c r="H39" s="478">
        <f>+G39/G$60</f>
        <v>9.2150435209077744E-2</v>
      </c>
      <c r="I39" s="404">
        <v>69058</v>
      </c>
      <c r="J39" s="481">
        <f>+I39/I$60</f>
        <v>0.10108302192244807</v>
      </c>
      <c r="K39" s="404">
        <v>58275</v>
      </c>
      <c r="L39" s="481">
        <f>+K39/K$60</f>
        <v>8.2968381607572014E-2</v>
      </c>
      <c r="M39" s="409">
        <v>32183</v>
      </c>
      <c r="N39" s="478">
        <f>+M39/M$60</f>
        <v>4.4993065730167432E-2</v>
      </c>
    </row>
    <row r="40" spans="1:14" s="159" customFormat="1" ht="13.5" x14ac:dyDescent="0.15">
      <c r="A40" s="62"/>
      <c r="B40" s="62" t="s">
        <v>429</v>
      </c>
      <c r="C40" s="62"/>
      <c r="D40" s="266" t="s">
        <v>430</v>
      </c>
      <c r="E40" s="402">
        <v>20083</v>
      </c>
      <c r="F40" s="478"/>
      <c r="G40" s="402">
        <v>20063</v>
      </c>
      <c r="H40" s="478"/>
      <c r="I40" s="404">
        <v>20043</v>
      </c>
      <c r="J40" s="481"/>
      <c r="K40" s="404">
        <v>20023</v>
      </c>
      <c r="L40" s="481"/>
      <c r="M40" s="406" t="s">
        <v>1</v>
      </c>
      <c r="N40" s="478"/>
    </row>
    <row r="41" spans="1:14" s="159" customFormat="1" ht="13.5" x14ac:dyDescent="0.15">
      <c r="A41" s="62"/>
      <c r="B41" s="62" t="s">
        <v>431</v>
      </c>
      <c r="C41" s="62"/>
      <c r="D41" s="266" t="s">
        <v>432</v>
      </c>
      <c r="E41" s="402">
        <v>5594</v>
      </c>
      <c r="F41" s="478"/>
      <c r="G41" s="402">
        <v>19223</v>
      </c>
      <c r="H41" s="478"/>
      <c r="I41" s="404">
        <v>19007</v>
      </c>
      <c r="J41" s="481"/>
      <c r="K41" s="404">
        <v>12596</v>
      </c>
      <c r="L41" s="481"/>
      <c r="M41" s="409">
        <v>6472</v>
      </c>
      <c r="N41" s="478"/>
    </row>
    <row r="42" spans="1:14" s="159" customFormat="1" ht="13.5" x14ac:dyDescent="0.15">
      <c r="A42" s="62"/>
      <c r="B42" s="62" t="s">
        <v>433</v>
      </c>
      <c r="C42" s="62"/>
      <c r="D42" s="266" t="s">
        <v>434</v>
      </c>
      <c r="E42" s="402">
        <v>17147</v>
      </c>
      <c r="F42" s="478"/>
      <c r="G42" s="402">
        <v>16094</v>
      </c>
      <c r="H42" s="478"/>
      <c r="I42" s="404">
        <v>17906</v>
      </c>
      <c r="J42" s="481"/>
      <c r="K42" s="404">
        <v>14236</v>
      </c>
      <c r="L42" s="481"/>
      <c r="M42" s="410">
        <v>12434</v>
      </c>
      <c r="N42" s="478"/>
    </row>
    <row r="43" spans="1:14" s="159" customFormat="1" ht="13.5" x14ac:dyDescent="0.15">
      <c r="A43" s="62"/>
      <c r="B43" s="382" t="s">
        <v>674</v>
      </c>
      <c r="C43" s="62"/>
      <c r="D43" s="383" t="s">
        <v>677</v>
      </c>
      <c r="E43" s="402">
        <v>1986</v>
      </c>
      <c r="F43" s="478"/>
      <c r="G43" s="402">
        <v>2042</v>
      </c>
      <c r="H43" s="478"/>
      <c r="I43" s="404">
        <v>2294</v>
      </c>
      <c r="J43" s="481"/>
      <c r="K43" s="404">
        <v>2423</v>
      </c>
      <c r="L43" s="481"/>
      <c r="M43" s="411">
        <v>2508</v>
      </c>
      <c r="N43" s="478"/>
    </row>
    <row r="44" spans="1:14" s="159" customFormat="1" ht="13.5" x14ac:dyDescent="0.15">
      <c r="A44" s="62"/>
      <c r="B44" s="382" t="s">
        <v>675</v>
      </c>
      <c r="C44" s="62"/>
      <c r="D44" s="383" t="s">
        <v>678</v>
      </c>
      <c r="E44" s="402">
        <v>1094</v>
      </c>
      <c r="F44" s="478"/>
      <c r="G44" s="402">
        <v>1142</v>
      </c>
      <c r="H44" s="478"/>
      <c r="I44" s="404">
        <v>2711</v>
      </c>
      <c r="J44" s="481"/>
      <c r="K44" s="404">
        <v>2741</v>
      </c>
      <c r="L44" s="481"/>
      <c r="M44" s="412">
        <v>2747</v>
      </c>
      <c r="N44" s="478"/>
    </row>
    <row r="45" spans="1:14" s="159" customFormat="1" ht="13.5" x14ac:dyDescent="0.15">
      <c r="A45" s="62"/>
      <c r="B45" s="62" t="s">
        <v>676</v>
      </c>
      <c r="C45" s="62"/>
      <c r="D45" s="309" t="s">
        <v>435</v>
      </c>
      <c r="E45" s="406" t="s">
        <v>380</v>
      </c>
      <c r="F45" s="478"/>
      <c r="G45" s="406" t="s">
        <v>380</v>
      </c>
      <c r="H45" s="478"/>
      <c r="I45" s="404">
        <v>4213</v>
      </c>
      <c r="J45" s="481"/>
      <c r="K45" s="404">
        <v>3639</v>
      </c>
      <c r="L45" s="481"/>
      <c r="M45" s="402">
        <v>4849</v>
      </c>
      <c r="N45" s="478"/>
    </row>
    <row r="46" spans="1:14" s="159" customFormat="1" ht="13.5" x14ac:dyDescent="0.15">
      <c r="A46" s="62"/>
      <c r="B46" s="62" t="s">
        <v>679</v>
      </c>
      <c r="C46" s="62"/>
      <c r="D46" s="266" t="s">
        <v>390</v>
      </c>
      <c r="E46" s="402">
        <f>E39-E40-E41-E42-E43-E44</f>
        <v>3708</v>
      </c>
      <c r="F46" s="478"/>
      <c r="G46" s="402">
        <f>G39-G40-G41-G42-G43-G44</f>
        <v>3253</v>
      </c>
      <c r="H46" s="478"/>
      <c r="I46" s="404">
        <f>I39-I40-I41-I42-I43-I44-I45</f>
        <v>2884</v>
      </c>
      <c r="J46" s="481"/>
      <c r="K46" s="404">
        <f>K39-K40-K41-K42-K45</f>
        <v>7781</v>
      </c>
      <c r="L46" s="481"/>
      <c r="M46" s="402">
        <f>M39-M41-M42-M43-M44-M45</f>
        <v>3173</v>
      </c>
      <c r="N46" s="478"/>
    </row>
    <row r="47" spans="1:14" s="159" customFormat="1" ht="13.5" x14ac:dyDescent="0.15">
      <c r="A47" s="68" t="s">
        <v>436</v>
      </c>
      <c r="B47" s="68"/>
      <c r="C47" s="68"/>
      <c r="D47" s="69" t="s">
        <v>437</v>
      </c>
      <c r="E47" s="407">
        <v>449878</v>
      </c>
      <c r="F47" s="477">
        <f>+E47/E$60</f>
        <v>0.67780578460722551</v>
      </c>
      <c r="G47" s="407">
        <v>439818</v>
      </c>
      <c r="H47" s="477">
        <f>+G47/G$60</f>
        <v>0.65563550662093206</v>
      </c>
      <c r="I47" s="408">
        <v>445775</v>
      </c>
      <c r="J47" s="482">
        <f>+I47/I$60</f>
        <v>0.65249911809608285</v>
      </c>
      <c r="K47" s="408">
        <v>461095</v>
      </c>
      <c r="L47" s="482">
        <f>+K47/K$60</f>
        <v>0.65647886602047911</v>
      </c>
      <c r="M47" s="407">
        <v>472372</v>
      </c>
      <c r="N47" s="477">
        <f>+M47/M$60</f>
        <v>0.66039413494983834</v>
      </c>
    </row>
    <row r="48" spans="1:14" s="26" customFormat="1" ht="13.5" x14ac:dyDescent="0.15">
      <c r="A48" s="67" t="s">
        <v>438</v>
      </c>
      <c r="B48" s="62"/>
      <c r="C48" s="62"/>
      <c r="D48" s="266" t="s">
        <v>439</v>
      </c>
      <c r="E48" s="402"/>
      <c r="F48" s="478"/>
      <c r="G48" s="402"/>
      <c r="H48" s="478"/>
      <c r="I48" s="404"/>
      <c r="J48" s="481"/>
      <c r="K48" s="404"/>
      <c r="L48" s="481"/>
      <c r="M48" s="403"/>
      <c r="N48" s="479"/>
    </row>
    <row r="49" spans="1:14" s="159" customFormat="1" ht="13.5" x14ac:dyDescent="0.15">
      <c r="A49" s="62" t="s">
        <v>30</v>
      </c>
      <c r="B49" s="62"/>
      <c r="C49" s="62"/>
      <c r="D49" s="266" t="s">
        <v>440</v>
      </c>
      <c r="E49" s="402">
        <v>190902</v>
      </c>
      <c r="F49" s="478">
        <f>+E49/E$60</f>
        <v>0.28762126597230486</v>
      </c>
      <c r="G49" s="402">
        <v>209881</v>
      </c>
      <c r="H49" s="478">
        <f>+G49/G$60</f>
        <v>0.31286904075119221</v>
      </c>
      <c r="I49" s="404">
        <v>213117</v>
      </c>
      <c r="J49" s="481">
        <f>+I49/I$60</f>
        <v>0.31194807818133113</v>
      </c>
      <c r="K49" s="404">
        <v>224413</v>
      </c>
      <c r="L49" s="481">
        <f>+K49/K$60</f>
        <v>0.31950550702188002</v>
      </c>
      <c r="M49" s="402">
        <v>228219</v>
      </c>
      <c r="N49" s="478">
        <f>+M49/M$60</f>
        <v>0.31905889655635211</v>
      </c>
    </row>
    <row r="50" spans="1:14" s="26" customFormat="1" ht="13.5" x14ac:dyDescent="0.15">
      <c r="A50" s="62" t="s">
        <v>31</v>
      </c>
      <c r="B50" s="62"/>
      <c r="C50" s="62"/>
      <c r="D50" s="266" t="s">
        <v>441</v>
      </c>
      <c r="E50" s="402">
        <v>10649</v>
      </c>
      <c r="F50" s="478"/>
      <c r="G50" s="402">
        <v>10649</v>
      </c>
      <c r="H50" s="478"/>
      <c r="I50" s="404">
        <v>10649</v>
      </c>
      <c r="J50" s="481"/>
      <c r="K50" s="404">
        <v>10649</v>
      </c>
      <c r="L50" s="481"/>
      <c r="M50" s="402">
        <v>10649</v>
      </c>
      <c r="N50" s="478"/>
    </row>
    <row r="51" spans="1:14" s="159" customFormat="1" ht="13.5" x14ac:dyDescent="0.15">
      <c r="A51" s="62" t="s">
        <v>32</v>
      </c>
      <c r="B51" s="62"/>
      <c r="C51" s="62"/>
      <c r="D51" s="266" t="s">
        <v>37</v>
      </c>
      <c r="E51" s="402">
        <v>48566</v>
      </c>
      <c r="F51" s="478"/>
      <c r="G51" s="402">
        <v>49271</v>
      </c>
      <c r="H51" s="478"/>
      <c r="I51" s="404">
        <v>49378</v>
      </c>
      <c r="J51" s="481"/>
      <c r="K51" s="404">
        <v>49228</v>
      </c>
      <c r="L51" s="481"/>
      <c r="M51" s="409">
        <v>49146</v>
      </c>
      <c r="N51" s="478"/>
    </row>
    <row r="52" spans="1:14" s="26" customFormat="1" ht="13.5" x14ac:dyDescent="0.15">
      <c r="A52" s="62" t="s">
        <v>442</v>
      </c>
      <c r="B52" s="62"/>
      <c r="C52" s="62"/>
      <c r="D52" s="266" t="s">
        <v>443</v>
      </c>
      <c r="E52" s="402">
        <v>151943</v>
      </c>
      <c r="F52" s="478"/>
      <c r="G52" s="402">
        <v>165745</v>
      </c>
      <c r="H52" s="478"/>
      <c r="I52" s="404">
        <v>168872</v>
      </c>
      <c r="J52" s="481"/>
      <c r="K52" s="404">
        <v>180254</v>
      </c>
      <c r="L52" s="481"/>
      <c r="M52" s="402">
        <v>191531</v>
      </c>
      <c r="N52" s="478"/>
    </row>
    <row r="53" spans="1:14" s="159" customFormat="1" ht="13.5" x14ac:dyDescent="0.15">
      <c r="A53" s="62" t="s">
        <v>33</v>
      </c>
      <c r="B53" s="62"/>
      <c r="C53" s="62"/>
      <c r="D53" s="266" t="s">
        <v>444</v>
      </c>
      <c r="E53" s="402">
        <v>-20257</v>
      </c>
      <c r="F53" s="478"/>
      <c r="G53" s="402">
        <v>-15785</v>
      </c>
      <c r="H53" s="478"/>
      <c r="I53" s="404">
        <v>-15784</v>
      </c>
      <c r="J53" s="481"/>
      <c r="K53" s="404">
        <v>-15719</v>
      </c>
      <c r="L53" s="481"/>
      <c r="M53" s="402">
        <v>-23107</v>
      </c>
      <c r="N53" s="478"/>
    </row>
    <row r="54" spans="1:14" s="26" customFormat="1" ht="13.5" x14ac:dyDescent="0.15">
      <c r="A54" s="62" t="s">
        <v>445</v>
      </c>
      <c r="B54" s="62"/>
      <c r="C54" s="62"/>
      <c r="D54" s="78" t="s">
        <v>446</v>
      </c>
      <c r="E54" s="402">
        <v>22777</v>
      </c>
      <c r="F54" s="478">
        <f>+E54/E$60</f>
        <v>3.4316820017868795E-2</v>
      </c>
      <c r="G54" s="402">
        <v>20961</v>
      </c>
      <c r="H54" s="478">
        <f>+G54/G$60</f>
        <v>3.1246506178194973E-2</v>
      </c>
      <c r="I54" s="404">
        <v>24125</v>
      </c>
      <c r="J54" s="481">
        <f>+I54/I$60</f>
        <v>3.5312750208217149E-2</v>
      </c>
      <c r="K54" s="404">
        <v>16518</v>
      </c>
      <c r="L54" s="481">
        <f>+K54/K$60</f>
        <v>2.3517318359397247E-2</v>
      </c>
      <c r="M54" s="402">
        <v>14458</v>
      </c>
      <c r="N54" s="478">
        <f>+M54/M$60</f>
        <v>2.0212837346635201E-2</v>
      </c>
    </row>
    <row r="55" spans="1:14" s="159" customFormat="1" ht="13.5" x14ac:dyDescent="0.15">
      <c r="A55" s="67" t="s">
        <v>447</v>
      </c>
      <c r="B55" s="62"/>
      <c r="C55" s="65"/>
      <c r="D55" s="78" t="s">
        <v>448</v>
      </c>
      <c r="E55" s="402">
        <v>27285</v>
      </c>
      <c r="F55" s="478"/>
      <c r="G55" s="402">
        <v>25469</v>
      </c>
      <c r="H55" s="478"/>
      <c r="I55" s="402">
        <v>28506</v>
      </c>
      <c r="J55" s="478"/>
      <c r="K55" s="402">
        <v>20792</v>
      </c>
      <c r="L55" s="478"/>
      <c r="M55" s="402">
        <v>18734</v>
      </c>
      <c r="N55" s="478"/>
    </row>
    <row r="56" spans="1:14" s="26" customFormat="1" ht="13.5" x14ac:dyDescent="0.15">
      <c r="A56" s="67" t="s">
        <v>449</v>
      </c>
      <c r="B56" s="62"/>
      <c r="C56" s="62"/>
      <c r="D56" s="266" t="s">
        <v>450</v>
      </c>
      <c r="E56" s="402">
        <v>-4507</v>
      </c>
      <c r="F56" s="478"/>
      <c r="G56" s="402">
        <v>-4507</v>
      </c>
      <c r="H56" s="478"/>
      <c r="I56" s="402">
        <v>-4380</v>
      </c>
      <c r="J56" s="478"/>
      <c r="K56" s="402">
        <v>-4273</v>
      </c>
      <c r="L56" s="478"/>
      <c r="M56" s="402">
        <v>-4276</v>
      </c>
      <c r="N56" s="478"/>
    </row>
    <row r="57" spans="1:14" s="159" customFormat="1" ht="13.5" x14ac:dyDescent="0.15">
      <c r="A57" s="62" t="s">
        <v>34</v>
      </c>
      <c r="B57" s="62"/>
      <c r="C57" s="62"/>
      <c r="D57" s="266" t="s">
        <v>451</v>
      </c>
      <c r="E57" s="402">
        <v>168</v>
      </c>
      <c r="F57" s="478">
        <f>+E57/E$60</f>
        <v>2.5311611551134729E-4</v>
      </c>
      <c r="G57" s="402">
        <v>166</v>
      </c>
      <c r="H57" s="478">
        <f>+G57/G$60</f>
        <v>2.4745575237728953E-4</v>
      </c>
      <c r="I57" s="402">
        <v>162</v>
      </c>
      <c r="J57" s="478">
        <f>+I57/I$60</f>
        <v>2.3712603248626646E-4</v>
      </c>
      <c r="K57" s="402">
        <v>149</v>
      </c>
      <c r="L57" s="478">
        <f>+K57/K$60</f>
        <v>2.1213708896659339E-4</v>
      </c>
      <c r="M57" s="402">
        <v>146</v>
      </c>
      <c r="N57" s="478">
        <f>+M57/M$60</f>
        <v>2.0411358781357997E-4</v>
      </c>
    </row>
    <row r="58" spans="1:14" s="26" customFormat="1" ht="12.75" customHeight="1" x14ac:dyDescent="0.15">
      <c r="A58" s="62" t="s">
        <v>452</v>
      </c>
      <c r="B58" s="62"/>
      <c r="C58" s="62"/>
      <c r="D58" s="266" t="s">
        <v>453</v>
      </c>
      <c r="E58" s="406" t="s">
        <v>380</v>
      </c>
      <c r="F58" s="478"/>
      <c r="G58" s="406" t="s">
        <v>380</v>
      </c>
      <c r="H58" s="478"/>
      <c r="I58" s="406" t="s">
        <v>380</v>
      </c>
      <c r="J58" s="478"/>
      <c r="K58" s="402">
        <v>199</v>
      </c>
      <c r="L58" s="478"/>
      <c r="M58" s="402">
        <v>92</v>
      </c>
      <c r="N58" s="478"/>
    </row>
    <row r="59" spans="1:14" s="159" customFormat="1" ht="13.5" x14ac:dyDescent="0.15">
      <c r="A59" s="68" t="s">
        <v>35</v>
      </c>
      <c r="B59" s="68"/>
      <c r="C59" s="68"/>
      <c r="D59" s="69" t="s">
        <v>454</v>
      </c>
      <c r="E59" s="407">
        <v>213848</v>
      </c>
      <c r="F59" s="477">
        <f>+E59/E$60</f>
        <v>0.32219270874922973</v>
      </c>
      <c r="G59" s="407">
        <v>231009</v>
      </c>
      <c r="H59" s="477">
        <f>+G59/G$60</f>
        <v>0.34436449337906794</v>
      </c>
      <c r="I59" s="407">
        <v>237405</v>
      </c>
      <c r="J59" s="477">
        <f>+I59/I$60</f>
        <v>0.34749941816297586</v>
      </c>
      <c r="K59" s="407">
        <v>241281</v>
      </c>
      <c r="L59" s="477">
        <f>+K59/K$60</f>
        <v>0.34352113397952094</v>
      </c>
      <c r="M59" s="407">
        <v>242916</v>
      </c>
      <c r="N59" s="477">
        <f>+M59/M$60</f>
        <v>0.3396058650501616</v>
      </c>
    </row>
    <row r="60" spans="1:14" s="94" customFormat="1" ht="13.5" x14ac:dyDescent="0.15">
      <c r="A60" s="310" t="s">
        <v>67</v>
      </c>
      <c r="B60" s="68"/>
      <c r="C60" s="68"/>
      <c r="D60" s="69" t="s">
        <v>455</v>
      </c>
      <c r="E60" s="407">
        <v>663727</v>
      </c>
      <c r="F60" s="477">
        <f>+E60/E$60</f>
        <v>1</v>
      </c>
      <c r="G60" s="407">
        <v>670827</v>
      </c>
      <c r="H60" s="477">
        <f>+G60/G$60</f>
        <v>1</v>
      </c>
      <c r="I60" s="407">
        <v>683181</v>
      </c>
      <c r="J60" s="477">
        <f>+I60/I$60</f>
        <v>1</v>
      </c>
      <c r="K60" s="407">
        <v>702376</v>
      </c>
      <c r="L60" s="477">
        <f>+K60/K$60</f>
        <v>1</v>
      </c>
      <c r="M60" s="407">
        <v>715288</v>
      </c>
      <c r="N60" s="477">
        <f>+M60/M$60</f>
        <v>1</v>
      </c>
    </row>
    <row r="61" spans="1:14" s="159" customFormat="1" ht="13.5" x14ac:dyDescent="0.15">
      <c r="A61" s="75"/>
      <c r="B61" s="75"/>
      <c r="C61" s="75"/>
      <c r="D61" s="311"/>
      <c r="E61" s="313"/>
      <c r="F61" s="312"/>
      <c r="G61" s="313"/>
      <c r="H61" s="312"/>
      <c r="I61" s="313"/>
      <c r="J61" s="312"/>
      <c r="K61" s="313"/>
      <c r="L61" s="312"/>
      <c r="M61" s="313"/>
      <c r="N61" s="312"/>
    </row>
    <row r="62" spans="1:14" ht="13.5" customHeight="1" x14ac:dyDescent="0.15">
      <c r="B62" s="466"/>
      <c r="C62" s="466"/>
      <c r="D62" s="466"/>
      <c r="E62" s="466"/>
      <c r="F62" s="466"/>
      <c r="G62" s="466"/>
      <c r="H62" s="466"/>
      <c r="I62" s="466"/>
      <c r="J62" s="466"/>
      <c r="K62" s="466"/>
      <c r="L62" s="466"/>
      <c r="M62" s="7"/>
      <c r="N62" s="7"/>
    </row>
    <row r="63" spans="1:14" s="159" customFormat="1" ht="13.5" customHeight="1" x14ac:dyDescent="0.15">
      <c r="D63" s="314"/>
      <c r="E63" s="299"/>
      <c r="F63" s="12"/>
      <c r="G63" s="299"/>
      <c r="H63" s="12"/>
      <c r="I63" s="299"/>
      <c r="J63" s="12"/>
      <c r="K63" s="299"/>
      <c r="L63" s="12"/>
      <c r="M63" s="299"/>
      <c r="N63" s="12"/>
    </row>
    <row r="69" spans="1:1" x14ac:dyDescent="0.15">
      <c r="A69" s="89"/>
    </row>
  </sheetData>
  <mergeCells count="1">
    <mergeCell ref="B62:L62"/>
  </mergeCells>
  <phoneticPr fontId="2"/>
  <printOptions horizontalCentered="1"/>
  <pageMargins left="0" right="0" top="0.39370078740157483" bottom="0.19685039370078741" header="0.17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表紙</vt:lpstr>
      <vt:lpstr>目次</vt:lpstr>
      <vt:lpstr>1.事業内容 </vt:lpstr>
      <vt:lpstr>2.沿革</vt:lpstr>
      <vt:lpstr>3.主な経営指標、セグメント別状況</vt:lpstr>
      <vt:lpstr>4.医薬品卸売事業（業態別、エリア別、品目別）</vt:lpstr>
      <vt:lpstr>5.販売費及び一般管理費、6.主な設備投資の状況</vt:lpstr>
      <vt:lpstr>7.その他の経営指標推移</vt:lpstr>
      <vt:lpstr>8.財務諸表（連結貸借対照表）</vt:lpstr>
      <vt:lpstr>9.財務諸表（連結損益計算書）</vt:lpstr>
      <vt:lpstr>10.財務諸表（連結キャッシュフロー計算書）</vt:lpstr>
      <vt:lpstr>'1.事業内容 '!Print_Area</vt:lpstr>
      <vt:lpstr>'10.財務諸表（連結キャッシュフロー計算書）'!Print_Area</vt:lpstr>
      <vt:lpstr>'2.沿革'!Print_Area</vt:lpstr>
      <vt:lpstr>'3.主な経営指標、セグメント別状況'!Print_Area</vt:lpstr>
      <vt:lpstr>'4.医薬品卸売事業（業態別、エリア別、品目別）'!Print_Area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野村ｲﾝﾍﾞｽﾀｰ・ﾘﾚｰｼｮﾝｽﾞ株式会社</dc:creator>
  <cp:lastModifiedBy>平井　萌々香</cp:lastModifiedBy>
  <cp:lastPrinted>2023-05-16T08:30:24Z</cp:lastPrinted>
  <dcterms:created xsi:type="dcterms:W3CDTF">2004-08-30T00:17:18Z</dcterms:created>
  <dcterms:modified xsi:type="dcterms:W3CDTF">2025-05-15T03:45:43Z</dcterms:modified>
</cp:coreProperties>
</file>